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C:\Users\adj-admin\Downloads\"/>
    </mc:Choice>
  </mc:AlternateContent>
  <xr:revisionPtr revIDLastSave="0" documentId="8_{1BF16539-2C0E-4BFA-8B4D-56A411A3C716}" xr6:coauthVersionLast="47" xr6:coauthVersionMax="47" xr10:uidLastSave="{00000000-0000-0000-0000-000000000000}"/>
  <bookViews>
    <workbookView xWindow="-108" yWindow="-108" windowWidth="23256" windowHeight="12456" firstSheet="1" activeTab="1" xr2:uid="{00000000-000D-0000-FFFF-FFFF00000000}"/>
  </bookViews>
  <sheets>
    <sheet name="Listes" sheetId="6" state="hidden" r:id="rId1"/>
    <sheet name="Consignes" sheetId="20" r:id="rId2"/>
    <sheet name="Dépenses admissibles" sheetId="17" r:id="rId3"/>
    <sheet name="Budget prévisionnel" sheetId="19" r:id="rId4"/>
    <sheet name="Complément_RH" sheetId="22" state="hidden" r:id="rId5"/>
  </sheets>
  <externalReferences>
    <externalReference r:id="rId6"/>
  </externalReferences>
  <definedNames>
    <definedName name="Nom_Organisme" comment="Prière d'indiquer dans sa totalité le nom de votre organisme" localSheetId="4">Complément_RH!#REF!</definedName>
    <definedName name="Nom_Organisme" comment="Prière d'indiquer dans sa totalité le nom de votre organisme">#REF!</definedName>
    <definedName name="Revenus_Type">[1]Listes!$G$2:$G$6</definedName>
    <definedName name="_xlnm.Print_Area" localSheetId="3">'Budget prévisionnel'!$A$1:$J$86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3" i="19" l="1"/>
  <c r="A82" i="19"/>
  <c r="F7" i="22"/>
  <c r="F8" i="22"/>
  <c r="F9" i="22"/>
  <c r="F10" i="22"/>
  <c r="F11" i="22"/>
  <c r="F12" i="22"/>
  <c r="F13" i="22"/>
  <c r="F14" i="22"/>
  <c r="F15" i="22"/>
  <c r="F16" i="22"/>
  <c r="F17" i="22"/>
  <c r="F18" i="22"/>
  <c r="F19" i="22"/>
  <c r="F20" i="22"/>
  <c r="F21" i="22"/>
  <c r="F22" i="22"/>
  <c r="F23" i="22"/>
  <c r="F24" i="22"/>
  <c r="F25" i="22"/>
  <c r="F26" i="22"/>
  <c r="F27" i="22"/>
  <c r="F28" i="22"/>
  <c r="F29" i="22"/>
  <c r="F30" i="22"/>
  <c r="F31" i="22"/>
  <c r="F32" i="22"/>
  <c r="F33" i="22"/>
  <c r="F34" i="22"/>
  <c r="F35" i="22"/>
  <c r="F36" i="22"/>
  <c r="F37" i="22" l="1"/>
  <c r="A84" i="19"/>
  <c r="F77" i="19"/>
  <c r="F76" i="19"/>
  <c r="F75" i="19"/>
  <c r="B39" i="19"/>
  <c r="B40" i="19"/>
  <c r="B41" i="19"/>
  <c r="B42" i="19"/>
  <c r="B43" i="19"/>
  <c r="B44" i="19"/>
  <c r="B45" i="19"/>
  <c r="B46" i="19"/>
  <c r="B47" i="19"/>
  <c r="B48" i="19"/>
  <c r="B49" i="19"/>
  <c r="B50" i="19"/>
  <c r="B51" i="19"/>
  <c r="B52" i="19"/>
  <c r="B53" i="19"/>
  <c r="B54" i="19"/>
  <c r="B55" i="19"/>
  <c r="B56" i="19"/>
  <c r="B57" i="19"/>
  <c r="B58" i="19"/>
  <c r="B59" i="19"/>
  <c r="B60" i="19"/>
  <c r="B61" i="19"/>
  <c r="B62" i="19"/>
  <c r="B63" i="19"/>
  <c r="M63" i="19" s="1"/>
  <c r="B38" i="19"/>
  <c r="B22" i="19"/>
  <c r="B23" i="19"/>
  <c r="B24" i="19"/>
  <c r="B25" i="19"/>
  <c r="B26" i="19"/>
  <c r="B27" i="19"/>
  <c r="B28" i="19"/>
  <c r="B29" i="19"/>
  <c r="B30" i="19"/>
  <c r="B31" i="19"/>
  <c r="B32" i="19"/>
  <c r="B33" i="19"/>
  <c r="B34" i="19"/>
  <c r="B21" i="19"/>
  <c r="D84" i="19"/>
  <c r="A81" i="19"/>
  <c r="D81" i="19" s="1"/>
  <c r="A80" i="19"/>
  <c r="D80" i="19" s="1"/>
  <c r="A79" i="19"/>
  <c r="A78" i="19"/>
  <c r="D78" i="19" s="1"/>
  <c r="A77" i="19"/>
  <c r="A76" i="19"/>
  <c r="A75" i="19"/>
  <c r="P64" i="19"/>
  <c r="P35" i="19"/>
  <c r="P67" i="19"/>
  <c r="M53" i="19" l="1"/>
  <c r="M54" i="19"/>
  <c r="M55" i="19"/>
  <c r="M56" i="19"/>
  <c r="M57" i="19"/>
  <c r="M58" i="19"/>
  <c r="M59" i="19"/>
  <c r="M60" i="19"/>
  <c r="M61" i="19"/>
  <c r="M62" i="19"/>
  <c r="I53" i="19"/>
  <c r="J53" i="19" s="1"/>
  <c r="I54" i="19"/>
  <c r="J54" i="19" s="1"/>
  <c r="I55" i="19"/>
  <c r="J55" i="19" s="1"/>
  <c r="I56" i="19"/>
  <c r="J56" i="19" s="1"/>
  <c r="I57" i="19"/>
  <c r="J57" i="19" s="1"/>
  <c r="I58" i="19"/>
  <c r="J58" i="19" s="1"/>
  <c r="I59" i="19"/>
  <c r="J59" i="19" s="1"/>
  <c r="I60" i="19"/>
  <c r="J60" i="19" s="1"/>
  <c r="I61" i="19"/>
  <c r="J61" i="19" s="1"/>
  <c r="I62" i="19"/>
  <c r="J62" i="19" s="1"/>
  <c r="I63" i="19"/>
  <c r="J63" i="19" s="1"/>
  <c r="H53" i="19"/>
  <c r="H54" i="19"/>
  <c r="H55" i="19"/>
  <c r="H56" i="19"/>
  <c r="H57" i="19"/>
  <c r="H58" i="19"/>
  <c r="H59" i="19"/>
  <c r="H60" i="19"/>
  <c r="H61" i="19"/>
  <c r="H62" i="19"/>
  <c r="H63" i="19"/>
  <c r="M22" i="19"/>
  <c r="M26" i="19"/>
  <c r="M28" i="19"/>
  <c r="M30" i="19"/>
  <c r="M32" i="19"/>
  <c r="M45" i="19" l="1"/>
  <c r="M46" i="19"/>
  <c r="M49" i="19"/>
  <c r="M50" i="19"/>
  <c r="M51" i="19"/>
  <c r="M52" i="19"/>
  <c r="I15" i="19"/>
  <c r="H68" i="19"/>
  <c r="E90" i="19"/>
  <c r="C81" i="19"/>
  <c r="C79" i="19"/>
  <c r="C78" i="19"/>
  <c r="C77" i="19"/>
  <c r="C76" i="19"/>
  <c r="C75" i="19"/>
  <c r="I52" i="19"/>
  <c r="J52" i="19" s="1"/>
  <c r="H52" i="19"/>
  <c r="I51" i="19"/>
  <c r="J51" i="19" s="1"/>
  <c r="H51" i="19"/>
  <c r="I50" i="19"/>
  <c r="J50" i="19" s="1"/>
  <c r="H50" i="19"/>
  <c r="I49" i="19"/>
  <c r="J49" i="19" s="1"/>
  <c r="H49" i="19"/>
  <c r="H48" i="19"/>
  <c r="H47" i="19"/>
  <c r="I47" i="19" s="1"/>
  <c r="J47" i="19" s="1"/>
  <c r="H46" i="19"/>
  <c r="I46" i="19" s="1"/>
  <c r="J46" i="19" s="1"/>
  <c r="H45" i="19"/>
  <c r="I45" i="19" s="1"/>
  <c r="J45" i="19" s="1"/>
  <c r="H44" i="19"/>
  <c r="I44" i="19" s="1"/>
  <c r="J44" i="19" s="1"/>
  <c r="I43" i="19"/>
  <c r="J43" i="19" s="1"/>
  <c r="H43" i="19"/>
  <c r="H42" i="19"/>
  <c r="H41" i="19"/>
  <c r="H40" i="19"/>
  <c r="I40" i="19" s="1"/>
  <c r="J40" i="19" s="1"/>
  <c r="H39" i="19"/>
  <c r="H38" i="19"/>
  <c r="I38" i="19" s="1"/>
  <c r="J38" i="19" s="1"/>
  <c r="M34" i="19"/>
  <c r="I34" i="19"/>
  <c r="J34" i="19" s="1"/>
  <c r="H34" i="19"/>
  <c r="M33" i="19"/>
  <c r="I33" i="19"/>
  <c r="J33" i="19" s="1"/>
  <c r="H33" i="19"/>
  <c r="I32" i="19"/>
  <c r="J32" i="19" s="1"/>
  <c r="H32" i="19"/>
  <c r="K75" i="19" s="1"/>
  <c r="M31" i="19"/>
  <c r="I31" i="19"/>
  <c r="J31" i="19" s="1"/>
  <c r="H31" i="19"/>
  <c r="I30" i="19"/>
  <c r="J30" i="19" s="1"/>
  <c r="H30" i="19"/>
  <c r="M29" i="19"/>
  <c r="I29" i="19"/>
  <c r="J29" i="19" s="1"/>
  <c r="H29" i="19"/>
  <c r="I28" i="19"/>
  <c r="J28" i="19" s="1"/>
  <c r="H28" i="19"/>
  <c r="M27" i="19"/>
  <c r="I27" i="19"/>
  <c r="J27" i="19" s="1"/>
  <c r="H27" i="19"/>
  <c r="H26" i="19"/>
  <c r="I26" i="19" s="1"/>
  <c r="J26" i="19" s="1"/>
  <c r="M25" i="19"/>
  <c r="H25" i="19"/>
  <c r="I25" i="19" s="1"/>
  <c r="J25" i="19" s="1"/>
  <c r="I24" i="19"/>
  <c r="J24" i="19" s="1"/>
  <c r="H24" i="19"/>
  <c r="M24" i="19" s="1"/>
  <c r="D82" i="19" s="1"/>
  <c r="H23" i="19"/>
  <c r="I23" i="19" s="1"/>
  <c r="J23" i="19" s="1"/>
  <c r="I22" i="19"/>
  <c r="J22" i="19" s="1"/>
  <c r="H22" i="19"/>
  <c r="I21" i="19"/>
  <c r="H21" i="19"/>
  <c r="I16" i="19"/>
  <c r="J12" i="19" s="1"/>
  <c r="I42" i="19" l="1"/>
  <c r="J42" i="19" s="1"/>
  <c r="K76" i="19"/>
  <c r="M48" i="19"/>
  <c r="I48" i="19"/>
  <c r="J48" i="19" s="1"/>
  <c r="I41" i="19"/>
  <c r="J41" i="19" s="1"/>
  <c r="I39" i="19"/>
  <c r="J39" i="19" s="1"/>
  <c r="K77" i="19"/>
  <c r="I35" i="19"/>
  <c r="H35" i="19"/>
  <c r="H64" i="19"/>
  <c r="M23" i="19"/>
  <c r="M39" i="19"/>
  <c r="M42" i="19"/>
  <c r="H67" i="19"/>
  <c r="M47" i="19"/>
  <c r="M43" i="19"/>
  <c r="M41" i="19"/>
  <c r="D76" i="19" s="1"/>
  <c r="M40" i="19"/>
  <c r="M38" i="19"/>
  <c r="J14" i="19"/>
  <c r="J13" i="19"/>
  <c r="J21" i="19"/>
  <c r="J8" i="19"/>
  <c r="J10" i="19"/>
  <c r="J11" i="19"/>
  <c r="K79" i="19" l="1"/>
  <c r="D79" i="19"/>
  <c r="E79" i="19" s="1"/>
  <c r="D75" i="19"/>
  <c r="J64" i="19"/>
  <c r="E76" i="19"/>
  <c r="I67" i="19"/>
  <c r="K78" i="19" s="1"/>
  <c r="I64" i="19"/>
  <c r="E78" i="19"/>
  <c r="J67" i="19"/>
  <c r="H69" i="19" s="1"/>
  <c r="J35" i="19"/>
  <c r="J89" i="19" l="1"/>
  <c r="E75" i="19"/>
  <c r="M44" i="19" l="1"/>
  <c r="D77" i="19" s="1"/>
  <c r="M21" i="19"/>
  <c r="E77" i="19" l="1"/>
  <c r="D85" i="19"/>
  <c r="E81" i="19"/>
  <c r="M35" i="19"/>
  <c r="M67" i="19"/>
  <c r="E89" i="19"/>
  <c r="E91" i="19" s="1"/>
  <c r="M64" i="19"/>
  <c r="E85" i="19" l="1"/>
  <c r="J90" i="19"/>
  <c r="J91" i="19" s="1"/>
</calcChain>
</file>

<file path=xl/sharedStrings.xml><?xml version="1.0" encoding="utf-8"?>
<sst xmlns="http://schemas.openxmlformats.org/spreadsheetml/2006/main" count="174" uniqueCount="142">
  <si>
    <t>Catégorie de dépenses - Autres</t>
  </si>
  <si>
    <t>Admissibilité</t>
  </si>
  <si>
    <t>Achat de matériel ou d'équipement de plein air durable</t>
  </si>
  <si>
    <t>Oui</t>
  </si>
  <si>
    <t xml:space="preserve">Achat de matériel de réparation et les frais de réparation du matériel de plein air </t>
  </si>
  <si>
    <t>Achat de matériel de rangement</t>
  </si>
  <si>
    <t xml:space="preserve">Frais d’accès aux sites de pratique et frais de camping - Tarif de groupe </t>
  </si>
  <si>
    <t xml:space="preserve">Frais liés au transport pour des sorties de plein air seulement </t>
  </si>
  <si>
    <t>Frais de gestion et de fonctionnement</t>
  </si>
  <si>
    <t>Non</t>
  </si>
  <si>
    <t>Frais liés à la formation de l'équipe encadrante</t>
  </si>
  <si>
    <t xml:space="preserve">Frais liés à du matériel/autres éléments ne favorisant pas directement l’activité physique </t>
  </si>
  <si>
    <t>Autres frais</t>
  </si>
  <si>
    <r>
      <t>Autres frais admissibles</t>
    </r>
    <r>
      <rPr>
        <sz val="10"/>
        <color theme="5" tint="-0.249977111117893"/>
        <rFont val="Lato"/>
        <family val="2"/>
        <scheme val="minor"/>
      </rPr>
      <t xml:space="preserve"> (</t>
    </r>
    <r>
      <rPr>
        <i/>
        <sz val="10"/>
        <color theme="5" tint="-0.249977111117893"/>
        <rFont val="Lato"/>
        <family val="2"/>
        <scheme val="minor"/>
      </rPr>
      <t>Réservé à l'administration SLIM</t>
    </r>
    <r>
      <rPr>
        <sz val="10"/>
        <color theme="5" tint="-0.249977111117893"/>
        <rFont val="Lato"/>
        <family val="2"/>
        <scheme val="minor"/>
      </rPr>
      <t>)</t>
    </r>
  </si>
  <si>
    <t xml:space="preserve">Le total de l'ensemble des taxes TPS-TVQ sur vos achats </t>
  </si>
  <si>
    <t>Catégories de dépenses - RH</t>
  </si>
  <si>
    <t>Salaires ou honoraires - Animation</t>
  </si>
  <si>
    <t>Salaires ou honoraires - Encadrement</t>
  </si>
  <si>
    <t>Salaires ou honoraires - Libération d'un·e enseignant·e</t>
  </si>
  <si>
    <t>Autres frais de main d'œuvre</t>
  </si>
  <si>
    <t>CONSIGNES POUR COMPLÉTER VOTRE BUDGET PRÉVISIONNEL</t>
  </si>
  <si>
    <t>ONGLET - BUDGET PRÉVISIONNEL</t>
  </si>
  <si>
    <r>
      <t xml:space="preserve">Cet onglet comprend le détail de vos revenus prévisionnels, ainsi que les dépenses prévisionnelles qui seront engendrées par votre projet. L'onglet est sécurisé et bloqué pour vous permettre de saisir des données seulement dans les </t>
    </r>
    <r>
      <rPr>
        <b/>
        <sz val="11"/>
        <color theme="1"/>
        <rFont val="Nunito"/>
      </rPr>
      <t>cellules blanches</t>
    </r>
    <r>
      <rPr>
        <sz val="11"/>
        <color theme="1"/>
        <rFont val="Nunito"/>
      </rPr>
      <t xml:space="preserve"> (les cellules grises sont non modificables). Les totaux se calculent automatiquement.</t>
    </r>
  </si>
  <si>
    <r>
      <t xml:space="preserve">Il s'agit d'un </t>
    </r>
    <r>
      <rPr>
        <b/>
        <u/>
        <sz val="11"/>
        <color rgb="FFC00000"/>
        <rFont val="Nunito"/>
      </rPr>
      <t>BUDGET PRÉVISIONNEL</t>
    </r>
    <r>
      <rPr>
        <sz val="11"/>
        <color rgb="FFC00000"/>
        <rFont val="Nunito"/>
      </rPr>
      <t xml:space="preserve">, donc d'une estimation des coûts que vous anticipez pour votre projet. </t>
    </r>
    <r>
      <rPr>
        <b/>
        <sz val="11"/>
        <color rgb="FFC00000"/>
        <rFont val="Nunito"/>
      </rPr>
      <t>Aucun document justificatif ni soumission n’est requis à cette étape</t>
    </r>
    <r>
      <rPr>
        <sz val="11"/>
        <color rgb="FFC00000"/>
        <rFont val="Nunito"/>
      </rPr>
      <t xml:space="preserve">. L’objectif est simplement de mieux comprendre les grandes lignes de vos besoins financiers. </t>
    </r>
    <r>
      <rPr>
        <b/>
        <sz val="11"/>
        <color rgb="FFC00000"/>
        <rFont val="Nunito"/>
      </rPr>
      <t>Faites de votre mieux avec les informations dont vous disposez actuellement.</t>
    </r>
    <r>
      <rPr>
        <sz val="11"/>
        <color rgb="FFC00000"/>
        <rFont val="Nunito"/>
      </rPr>
      <t xml:space="preserve"> Nous savons que les montants finaux pourront varier en cours de projet.</t>
    </r>
  </si>
  <si>
    <r>
      <rPr>
        <b/>
        <sz val="11"/>
        <rFont val="Nunito"/>
      </rPr>
      <t xml:space="preserve">Étape 1 </t>
    </r>
    <r>
      <rPr>
        <sz val="11"/>
        <rFont val="Nunito"/>
      </rPr>
      <t>: indiquez le nom de votre école et le titre de votre projet.</t>
    </r>
  </si>
  <si>
    <r>
      <rPr>
        <b/>
        <sz val="11"/>
        <color theme="1"/>
        <rFont val="Nunito"/>
      </rPr>
      <t>Étape 2</t>
    </r>
    <r>
      <rPr>
        <sz val="11"/>
        <color theme="1"/>
        <rFont val="Nunito"/>
      </rPr>
      <t xml:space="preserve"> : inscrivez les montants que vous envisagez recevoir pour chaque tupe de revenu.</t>
    </r>
  </si>
  <si>
    <t>Il est important d'inscrire l'ensemble des sommes qui seront reçues et utilisées pour la réalisation de votre projet, incluant le soutien financier de SLIM et la contribution financière de votre école.</t>
  </si>
  <si>
    <r>
      <rPr>
        <b/>
        <sz val="11"/>
        <color theme="1"/>
        <rFont val="Nunito"/>
      </rPr>
      <t>Étape 3</t>
    </r>
    <r>
      <rPr>
        <sz val="11"/>
        <color theme="1"/>
        <rFont val="Nunito"/>
      </rPr>
      <t xml:space="preserve"> : détaillez les dépenses liées aux ressources humaines que vous prévoyez.</t>
    </r>
  </si>
  <si>
    <r>
      <rPr>
        <b/>
        <sz val="11"/>
        <color theme="1"/>
        <rFont val="Nunito"/>
      </rPr>
      <t>3.1</t>
    </r>
    <r>
      <rPr>
        <sz val="11"/>
        <color theme="1"/>
        <rFont val="Nunito"/>
      </rPr>
      <t xml:space="preserve"> : choisissez le </t>
    </r>
    <r>
      <rPr>
        <b/>
        <sz val="11"/>
        <color theme="1"/>
        <rFont val="Nunito"/>
      </rPr>
      <t>type de dépense</t>
    </r>
    <r>
      <rPr>
        <sz val="11"/>
        <color theme="1"/>
        <rFont val="Nunito"/>
      </rPr>
      <t xml:space="preserve"> dans la </t>
    </r>
    <r>
      <rPr>
        <b/>
        <sz val="11"/>
        <color theme="1"/>
        <rFont val="Nunito"/>
      </rPr>
      <t>colonne A - Catégorie.</t>
    </r>
  </si>
  <si>
    <r>
      <rPr>
        <b/>
        <sz val="11"/>
        <color theme="1"/>
        <rFont val="Nunito"/>
      </rPr>
      <t>3.2</t>
    </r>
    <r>
      <rPr>
        <sz val="11"/>
        <color theme="1"/>
        <rFont val="Nunito"/>
      </rPr>
      <t xml:space="preserve"> : remplissez les</t>
    </r>
    <r>
      <rPr>
        <b/>
        <sz val="11"/>
        <color theme="1"/>
        <rFont val="Nunito"/>
      </rPr>
      <t xml:space="preserve"> informations détaillées</t>
    </r>
    <r>
      <rPr>
        <sz val="11"/>
        <color theme="1"/>
        <rFont val="Nunito"/>
      </rPr>
      <t xml:space="preserve"> de votre dépense (description, fournisseur ou personne, quantité d'heures, taux horaire, etc.) dans les </t>
    </r>
    <r>
      <rPr>
        <b/>
        <sz val="11"/>
        <color theme="1"/>
        <rFont val="Nunito"/>
      </rPr>
      <t>colonnes C à G</t>
    </r>
    <r>
      <rPr>
        <sz val="11"/>
        <color theme="1"/>
        <rFont val="Nunito"/>
      </rPr>
      <t>.</t>
    </r>
  </si>
  <si>
    <t>Les colonnes B, H, I et J sont bloquées et les calculs se font automatiquement.</t>
  </si>
  <si>
    <t>Veuillez noter que SLIM se réserve le droit de réviser la catégorie ainsi que l'admissibilité en fonction des informations fournies.</t>
  </si>
  <si>
    <r>
      <rPr>
        <b/>
        <sz val="11"/>
        <color theme="1"/>
        <rFont val="Nunito"/>
      </rPr>
      <t>Étape 4</t>
    </r>
    <r>
      <rPr>
        <sz val="11"/>
        <color theme="1"/>
        <rFont val="Nunito"/>
      </rPr>
      <t xml:space="preserve"> : détaillez les autres dépenses que vous prévoyez.</t>
    </r>
  </si>
  <si>
    <r>
      <rPr>
        <b/>
        <sz val="11"/>
        <color theme="1"/>
        <rFont val="Nunito"/>
      </rPr>
      <t>3.2</t>
    </r>
    <r>
      <rPr>
        <sz val="11"/>
        <color theme="1"/>
        <rFont val="Nunito"/>
      </rPr>
      <t xml:space="preserve"> : remplissez les</t>
    </r>
    <r>
      <rPr>
        <b/>
        <sz val="11"/>
        <color theme="1"/>
        <rFont val="Nunito"/>
      </rPr>
      <t xml:space="preserve"> informations détaillées</t>
    </r>
    <r>
      <rPr>
        <sz val="11"/>
        <color theme="1"/>
        <rFont val="Nunito"/>
      </rPr>
      <t xml:space="preserve"> de votre dépense (description, fournisseur, quantité, coût unitaire, etc.) dans les </t>
    </r>
    <r>
      <rPr>
        <b/>
        <sz val="11"/>
        <color theme="1"/>
        <rFont val="Nunito"/>
      </rPr>
      <t>colonnes C à G</t>
    </r>
    <r>
      <rPr>
        <sz val="11"/>
        <color theme="1"/>
        <rFont val="Nunito"/>
      </rPr>
      <t>.</t>
    </r>
  </si>
  <si>
    <r>
      <t xml:space="preserve">Les </t>
    </r>
    <r>
      <rPr>
        <b/>
        <sz val="11"/>
        <color theme="1"/>
        <rFont val="Nunito"/>
      </rPr>
      <t>totaux de votre budget prévisionnel</t>
    </r>
    <r>
      <rPr>
        <sz val="11"/>
        <color theme="1"/>
        <rFont val="Nunito"/>
      </rPr>
      <t xml:space="preserve"> sont calculés automatiquement et apparaissent en bas l'onglet.</t>
    </r>
  </si>
  <si>
    <t>Le total des dépenses prévues dans votre budget doit être égal ou supérieur au montant du soutien financier demandé (entre 2 000 $ et 8 500 $). Si votre budget prévisionnel prévoit des dépenses inférieures à ce montant, le soutien financier accordé sera ajusté en conséquence, selon les dépenses réellement prévues.</t>
  </si>
  <si>
    <t>BUDGET PRÉVISIONNEL</t>
  </si>
  <si>
    <t>eX3 - 2026-2027</t>
  </si>
  <si>
    <t>Nom de l'école</t>
  </si>
  <si>
    <t>Titre du projet</t>
  </si>
  <si>
    <t>REVENUS</t>
  </si>
  <si>
    <t>Type de revenus</t>
  </si>
  <si>
    <t>Montant</t>
  </si>
  <si>
    <t>%</t>
  </si>
  <si>
    <t xml:space="preserve">Soutien financier demandé à Sport et Loisir de l’île de Montréal </t>
  </si>
  <si>
    <r>
      <t xml:space="preserve">Soutien financier demandé à Sport et Loisir de l’île de Montréal </t>
    </r>
    <r>
      <rPr>
        <i/>
        <sz val="11"/>
        <color rgb="FFFF0000"/>
        <rFont val="Nunito"/>
      </rPr>
      <t>(avant les taxes</t>
    </r>
    <r>
      <rPr>
        <i/>
        <sz val="11"/>
        <color theme="1"/>
        <rFont val="Nunito"/>
      </rPr>
      <t>)</t>
    </r>
  </si>
  <si>
    <t xml:space="preserve">Autres partenaires financiers </t>
  </si>
  <si>
    <t xml:space="preserve">Contribution financière de l'école </t>
  </si>
  <si>
    <t>Contribution du centre de services scolaire</t>
  </si>
  <si>
    <t>Frais d'inscription des participant·e·s</t>
  </si>
  <si>
    <t>Subventions gouvernementales (municipales, provinciales, fédérales)</t>
  </si>
  <si>
    <t>Commandites &amp; Partenaires</t>
  </si>
  <si>
    <t>Total des revenus avant le soutien financier de SLIM</t>
  </si>
  <si>
    <t xml:space="preserve">TOTAL DES REVENUS </t>
  </si>
  <si>
    <t>DÉPENSES</t>
  </si>
  <si>
    <t>DÉPENSES LIÉES AUX RESSOURCES HUMAINES</t>
  </si>
  <si>
    <t>Réservé à SLIM</t>
  </si>
  <si>
    <t>Catégorie                                                                                                                                                      (liste déroulante de choix)</t>
  </si>
  <si>
    <t>Admissibilité du type de dépense</t>
  </si>
  <si>
    <t>Description                                                                                   de la dépense</t>
  </si>
  <si>
    <t>Fournisseur ou poste de la personne</t>
  </si>
  <si>
    <t>Quantité - Nombre d'heures ou de forfaits</t>
  </si>
  <si>
    <r>
      <t xml:space="preserve">Taux horaire ou forfait             
(incluant D.A.S. et </t>
    </r>
    <r>
      <rPr>
        <b/>
        <sz val="9"/>
        <color theme="6"/>
        <rFont val="Nunito"/>
      </rPr>
      <t>avant taxes</t>
    </r>
    <r>
      <rPr>
        <b/>
        <sz val="9"/>
        <color theme="1"/>
        <rFont val="Nunito"/>
      </rPr>
      <t>)</t>
    </r>
  </si>
  <si>
    <t>Taxes applicables (oui/non)</t>
  </si>
  <si>
    <r>
      <t xml:space="preserve">Sous-total 
</t>
    </r>
    <r>
      <rPr>
        <b/>
        <sz val="9"/>
        <rFont val="Nunito"/>
      </rPr>
      <t>(avant taxe</t>
    </r>
    <r>
      <rPr>
        <b/>
        <sz val="9"/>
        <color theme="1"/>
        <rFont val="Nunito"/>
      </rPr>
      <t>)</t>
    </r>
  </si>
  <si>
    <t>Calcul des taxes (TVQ/TPS)</t>
  </si>
  <si>
    <t>Total                   
(taxes incluses)</t>
  </si>
  <si>
    <t>Notes ou commentaires</t>
  </si>
  <si>
    <t>Montant admissible au soutien (provisoire)</t>
  </si>
  <si>
    <t>Date du paiement</t>
  </si>
  <si>
    <t>Pièces justificatives reçues</t>
  </si>
  <si>
    <t>Montant final accordé</t>
  </si>
  <si>
    <t>Sous-total dépenses liées aux ressources humaines</t>
  </si>
  <si>
    <t>AUTRES DÉPENSES</t>
  </si>
  <si>
    <t>Catégorie                                                                                                                                                      (choix de réponse)</t>
  </si>
  <si>
    <t>Fournisseur</t>
  </si>
  <si>
    <t>Quantité</t>
  </si>
  <si>
    <r>
      <t xml:space="preserve">Coût unitaire 
</t>
    </r>
    <r>
      <rPr>
        <b/>
        <sz val="8"/>
        <color theme="6"/>
        <rFont val="Nunito"/>
      </rPr>
      <t>(avant taxes)</t>
    </r>
  </si>
  <si>
    <r>
      <t xml:space="preserve">Taxes applicables </t>
    </r>
    <r>
      <rPr>
        <b/>
        <sz val="8"/>
        <color theme="1"/>
        <rFont val="Nunito"/>
      </rPr>
      <t>(oui/non)</t>
    </r>
  </si>
  <si>
    <r>
      <t>Sous-total</t>
    </r>
    <r>
      <rPr>
        <b/>
        <sz val="8"/>
        <color theme="1"/>
        <rFont val="Nunito"/>
      </rPr>
      <t xml:space="preserve"> (avant taxe)</t>
    </r>
  </si>
  <si>
    <r>
      <t>Calcul des taxes</t>
    </r>
    <r>
      <rPr>
        <b/>
        <sz val="8"/>
        <color theme="1"/>
        <rFont val="Nunito"/>
      </rPr>
      <t xml:space="preserve"> 
(TVQ/TPS)</t>
    </r>
  </si>
  <si>
    <r>
      <t xml:space="preserve">Total                   
</t>
    </r>
    <r>
      <rPr>
        <b/>
        <sz val="8"/>
        <color theme="1"/>
        <rFont val="Nunito"/>
      </rPr>
      <t>(taxes incluses)</t>
    </r>
  </si>
  <si>
    <t>Sous-total autres dépenses</t>
  </si>
  <si>
    <t>Sous-total 
(avant taxe)</t>
  </si>
  <si>
    <t>Total
(taxes incl.)</t>
  </si>
  <si>
    <t xml:space="preserve">GRAND TOTAL DES DÉPENSES  </t>
  </si>
  <si>
    <r>
      <rPr>
        <b/>
        <sz val="14"/>
        <color theme="0"/>
        <rFont val="Nunito"/>
      </rPr>
      <t>TOTAL DU SOUTIEN FINANCIER DEMANDÉ À SLIM</t>
    </r>
    <r>
      <rPr>
        <b/>
        <sz val="11"/>
        <color theme="0"/>
        <rFont val="Nunito"/>
      </rPr>
      <t xml:space="preserve">
</t>
    </r>
    <r>
      <rPr>
        <i/>
        <sz val="11"/>
        <color theme="0"/>
        <rFont val="Nunito"/>
      </rPr>
      <t xml:space="preserve">(le soutien financier correspond au montant </t>
    </r>
    <r>
      <rPr>
        <i/>
        <sz val="11"/>
        <color rgb="FFFF0000"/>
        <rFont val="Nunito"/>
      </rPr>
      <t>avant les taxes</t>
    </r>
    <r>
      <rPr>
        <i/>
        <sz val="11"/>
        <color theme="0"/>
        <rFont val="Nunito"/>
      </rPr>
      <t>)</t>
    </r>
  </si>
  <si>
    <t>SOLDE (Revenus - Dépenses)
***Ce montant est au frais de l'école ou des autres partenaires financiers***</t>
  </si>
  <si>
    <t>RÉSUMÉ DES DÉPENSES PAR CATÉGORIE - RÉSERVÉ À L'ADMINISTRATION</t>
  </si>
  <si>
    <t>DÉPENSES ADMISSIBLES</t>
  </si>
  <si>
    <t>% maximum que vous pouvez dépenser par catégorie</t>
  </si>
  <si>
    <t>Montant maximum que vous pouvez dépenser par catégorie</t>
  </si>
  <si>
    <t>Montant au budget prévisionnel</t>
  </si>
  <si>
    <t>Montant préliminaire admissible au soutien financier</t>
  </si>
  <si>
    <t>DÉPENSES NON-ADMISSIBLES</t>
  </si>
  <si>
    <t xml:space="preserve">Total de l'ensemble des taxes TPS-TVQ sur vos achats </t>
  </si>
  <si>
    <t>Total des dépenses non-admissibles</t>
  </si>
  <si>
    <t>RÉSUMÉ DES DÉPENSES ADMISSIBLES</t>
  </si>
  <si>
    <t>MONTANT À ASSUMER PAR L'ÉCOLE</t>
  </si>
  <si>
    <t>Total des dépenses admissibles au budget prévisionnel</t>
  </si>
  <si>
    <t>Total des dépenses non admissibles (taxes incluses)</t>
  </si>
  <si>
    <t>Total du soutien financier demandé à SLIM</t>
  </si>
  <si>
    <t>Solde des dépenses admissibles</t>
  </si>
  <si>
    <t>Solde des dépenses admissibles à assumer par l'école</t>
  </si>
  <si>
    <t xml:space="preserve"> TOTAL À ASSUMER PAR L'ÉCOLE (ou autre)</t>
  </si>
  <si>
    <t>Gestion des informations confidentielles de vos employé·e·s</t>
  </si>
  <si>
    <t>Ce document peut faire office de pièces justificatives pour vos salarié·e·s, dans l'éventualité où vous n'avez pas de document résumant ces informations.</t>
  </si>
  <si>
    <t>Prendre note que vous devez garder en référence dans vos dossier pour une période d'au moins 3 ans, l'ensemble des pièces justificatives de paiements des salaires payés dans le cadre de ce programme de soutien financier.</t>
  </si>
  <si>
    <r>
      <t>Le paiement des honoraires ci-dessous doit être effectué à l'intérieur de la période de réalisation admissible au programme, soit</t>
    </r>
    <r>
      <rPr>
        <b/>
        <i/>
        <sz val="11"/>
        <color theme="1"/>
        <rFont val="Lato"/>
        <family val="2"/>
        <scheme val="minor"/>
      </rPr>
      <t xml:space="preserve"> du 1er septembre 2026 au 1er juin 2027</t>
    </r>
    <r>
      <rPr>
        <i/>
        <sz val="11"/>
        <color theme="1"/>
        <rFont val="Lato"/>
        <family val="2"/>
        <scheme val="minor"/>
      </rPr>
      <t>.</t>
    </r>
  </si>
  <si>
    <t>Nom</t>
  </si>
  <si>
    <t>Initiale du prénom</t>
  </si>
  <si>
    <t>Poste ou fonction durant le projet ou l'événement</t>
  </si>
  <si>
    <t>Taux horaire ou montant forfaitaire</t>
  </si>
  <si>
    <t>Nb d'heures ou nb de bloc forfaitaire</t>
  </si>
  <si>
    <t xml:space="preserve">L'organisation certifie que le paiement des honoraires a eu lieu dans la période de réalisation admissible du programme eX3 2026-2027 </t>
  </si>
  <si>
    <t>Total</t>
  </si>
  <si>
    <t>RAPPEL DES DÉPENSES ADMISSIBLES</t>
  </si>
  <si>
    <t>Dépenses liées aux ressources humaines</t>
  </si>
  <si>
    <t xml:space="preserve">Dépenses admissibles </t>
  </si>
  <si>
    <t>Les dépenses ne peuvent atteindre plus de X% de l'enveloppe globale du financement</t>
  </si>
  <si>
    <r>
      <t xml:space="preserve">Salaires ou honoraires pour le </t>
    </r>
    <r>
      <rPr>
        <b/>
        <sz val="11"/>
        <color theme="1"/>
        <rFont val="Nunito"/>
      </rPr>
      <t>temps de libération d’un·e enseignant·e</t>
    </r>
    <r>
      <rPr>
        <sz val="11"/>
        <color theme="1"/>
        <rFont val="Nunito"/>
      </rPr>
      <t xml:space="preserve"> pour réaliser une activité avec ses élèves</t>
    </r>
  </si>
  <si>
    <r>
      <t>Salaires ou honoraires pour l’</t>
    </r>
    <r>
      <rPr>
        <b/>
        <sz val="11"/>
        <color theme="1"/>
        <rFont val="Nunito"/>
      </rPr>
      <t>animation d’une activité</t>
    </r>
  </si>
  <si>
    <r>
      <t>Salaires ou honoraires pour l’</t>
    </r>
    <r>
      <rPr>
        <b/>
        <sz val="11"/>
        <color theme="1"/>
        <rFont val="Nunito"/>
      </rPr>
      <t>encadrement</t>
    </r>
    <r>
      <rPr>
        <sz val="11"/>
        <color theme="1"/>
        <rFont val="Nunito"/>
      </rPr>
      <t xml:space="preserve"> d’une activité</t>
    </r>
  </si>
  <si>
    <t>Autres dépenses</t>
  </si>
  <si>
    <r>
      <t xml:space="preserve">Achat ou la location de </t>
    </r>
    <r>
      <rPr>
        <b/>
        <sz val="11"/>
        <color theme="1"/>
        <rFont val="Nunito"/>
      </rPr>
      <t>matériel de plein air</t>
    </r>
    <r>
      <rPr>
        <sz val="11"/>
        <color theme="1"/>
        <rFont val="Nunito"/>
      </rPr>
      <t xml:space="preserve"> durable</t>
    </r>
  </si>
  <si>
    <r>
      <t xml:space="preserve">Achat de matériel de </t>
    </r>
    <r>
      <rPr>
        <b/>
        <sz val="11"/>
        <color theme="1"/>
        <rFont val="Nunito"/>
      </rPr>
      <t>réparation et d’entretien</t>
    </r>
    <r>
      <rPr>
        <sz val="11"/>
        <color theme="1"/>
        <rFont val="Nunito"/>
      </rPr>
      <t xml:space="preserve"> et les frais de réparation et d’entretien du matériel de plein air</t>
    </r>
  </si>
  <si>
    <r>
      <t xml:space="preserve">Achat de matériel de </t>
    </r>
    <r>
      <rPr>
        <b/>
        <sz val="11"/>
        <color theme="1"/>
        <rFont val="Nunito"/>
      </rPr>
      <t>rangement</t>
    </r>
  </si>
  <si>
    <r>
      <t>F</t>
    </r>
    <r>
      <rPr>
        <b/>
        <sz val="11"/>
        <color theme="1"/>
        <rFont val="Nunito"/>
      </rPr>
      <t>rais d’accès</t>
    </r>
    <r>
      <rPr>
        <sz val="11"/>
        <color theme="1"/>
        <rFont val="Nunito"/>
      </rPr>
      <t xml:space="preserve"> au site de pratique et </t>
    </r>
    <r>
      <rPr>
        <b/>
        <sz val="11"/>
        <color theme="1"/>
        <rFont val="Nunito"/>
      </rPr>
      <t>frais de camping</t>
    </r>
    <r>
      <rPr>
        <sz val="11"/>
        <color theme="1"/>
        <rFont val="Nunito"/>
      </rPr>
      <t xml:space="preserve"> au tarif de groupe seulement</t>
    </r>
  </si>
  <si>
    <r>
      <t xml:space="preserve">Frais liés au </t>
    </r>
    <r>
      <rPr>
        <b/>
        <sz val="11"/>
        <color theme="1"/>
        <rFont val="Nunito"/>
      </rPr>
      <t>transport</t>
    </r>
    <r>
      <rPr>
        <sz val="11"/>
        <color theme="1"/>
        <rFont val="Nunito"/>
      </rPr>
      <t xml:space="preserve"> pour des sorties de plein air seulement </t>
    </r>
  </si>
  <si>
    <r>
      <t>F</t>
    </r>
    <r>
      <rPr>
        <b/>
        <sz val="11"/>
        <color theme="1"/>
        <rFont val="Nunito"/>
      </rPr>
      <t>rais de formation</t>
    </r>
    <r>
      <rPr>
        <sz val="11"/>
        <color theme="1"/>
        <rFont val="Nunito"/>
      </rPr>
      <t xml:space="preserve"> de plein air d’un·e enseignant·e</t>
    </r>
  </si>
  <si>
    <t>RAPPEL DES DÉPENSES NON-ADMISSIBLES</t>
  </si>
  <si>
    <t>Les dépenses suivantes ne sont pas admissibles et ne pourront être remboursées dans le cadre de l’aide financière :</t>
  </si>
  <si>
    <r>
      <t>®</t>
    </r>
    <r>
      <rPr>
        <sz val="7"/>
        <color rgb="FFF39200"/>
        <rFont val="Times New Roman"/>
        <family val="1"/>
      </rPr>
      <t xml:space="preserve">     </t>
    </r>
    <r>
      <rPr>
        <sz val="11"/>
        <color rgb="FF161412"/>
        <rFont val="Nunito"/>
      </rPr>
      <t xml:space="preserve">Les </t>
    </r>
    <r>
      <rPr>
        <b/>
        <sz val="11"/>
        <color rgb="FFC00000"/>
        <rFont val="Nunito"/>
      </rPr>
      <t>taxes*</t>
    </r>
    <r>
      <rPr>
        <b/>
        <sz val="11"/>
        <rFont val="Nunito"/>
      </rPr>
      <t>;</t>
    </r>
  </si>
  <si>
    <r>
      <t>®</t>
    </r>
    <r>
      <rPr>
        <sz val="7"/>
        <color rgb="FFF39200"/>
        <rFont val="Times New Roman"/>
        <family val="1"/>
      </rPr>
      <t xml:space="preserve">     </t>
    </r>
    <r>
      <rPr>
        <sz val="11"/>
        <color rgb="FF000000"/>
        <rFont val="Nunito"/>
      </rPr>
      <t xml:space="preserve">Les frais de douane et de </t>
    </r>
    <r>
      <rPr>
        <b/>
        <sz val="11"/>
        <color rgb="FF000000"/>
        <rFont val="Nunito"/>
      </rPr>
      <t>livraison</t>
    </r>
    <r>
      <rPr>
        <sz val="11"/>
        <color rgb="FF000000"/>
        <rFont val="Nunito"/>
      </rPr>
      <t xml:space="preserve">; </t>
    </r>
  </si>
  <si>
    <r>
      <t>®</t>
    </r>
    <r>
      <rPr>
        <sz val="7"/>
        <color rgb="FFF39200"/>
        <rFont val="Times New Roman"/>
        <family val="1"/>
      </rPr>
      <t xml:space="preserve">     </t>
    </r>
    <r>
      <rPr>
        <sz val="11"/>
        <color rgb="FF161412"/>
        <rFont val="Nunito"/>
      </rPr>
      <t>Les frais de gestion administrative ou de fonctionnement de l’organisation;</t>
    </r>
  </si>
  <si>
    <r>
      <t>®</t>
    </r>
    <r>
      <rPr>
        <sz val="7"/>
        <color rgb="FFF39200"/>
        <rFont val="Times New Roman"/>
        <family val="1"/>
      </rPr>
      <t xml:space="preserve">     </t>
    </r>
    <r>
      <rPr>
        <sz val="11"/>
        <color rgb="FF161412"/>
        <rFont val="Nunito"/>
      </rPr>
      <t xml:space="preserve">La </t>
    </r>
    <r>
      <rPr>
        <b/>
        <sz val="11"/>
        <color rgb="FF161412"/>
        <rFont val="Nunito"/>
      </rPr>
      <t>nourriture</t>
    </r>
    <r>
      <rPr>
        <sz val="11"/>
        <color rgb="FF161412"/>
        <rFont val="Nunito"/>
      </rPr>
      <t xml:space="preserve"> et les breuvages;</t>
    </r>
  </si>
  <si>
    <r>
      <t>®</t>
    </r>
    <r>
      <rPr>
        <sz val="7"/>
        <color rgb="FFF39200"/>
        <rFont val="Times New Roman"/>
        <family val="1"/>
      </rPr>
      <t xml:space="preserve">     </t>
    </r>
    <r>
      <rPr>
        <sz val="11"/>
        <color rgb="FF161412"/>
        <rFont val="Nunito"/>
      </rPr>
      <t>Les frais d’</t>
    </r>
    <r>
      <rPr>
        <b/>
        <sz val="11"/>
        <color rgb="FF161412"/>
        <rFont val="Nunito"/>
      </rPr>
      <t>hébergement</t>
    </r>
    <r>
      <rPr>
        <sz val="11"/>
        <color rgb="FF161412"/>
        <rFont val="Nunito"/>
      </rPr>
      <t xml:space="preserve"> (excluant le camping en tente ou en refuge pour un groupe);</t>
    </r>
  </si>
  <si>
    <r>
      <t>®</t>
    </r>
    <r>
      <rPr>
        <sz val="7"/>
        <color rgb="FFF39200"/>
        <rFont val="Times New Roman"/>
        <family val="1"/>
      </rPr>
      <t xml:space="preserve">     </t>
    </r>
    <r>
      <rPr>
        <sz val="11"/>
        <color rgb="FF161412"/>
        <rFont val="Nunito"/>
      </rPr>
      <t>Les dépenses destinées exclusivement à un citoyen ou à un participant (ex. : articles promotionnels, prix de participation, bourse, etc.);</t>
    </r>
  </si>
  <si>
    <r>
      <t>®</t>
    </r>
    <r>
      <rPr>
        <sz val="7"/>
        <color rgb="FFF39200"/>
        <rFont val="Times New Roman"/>
        <family val="1"/>
      </rPr>
      <t xml:space="preserve">     </t>
    </r>
    <r>
      <rPr>
        <sz val="11"/>
        <color rgb="FF000000"/>
        <rFont val="Nunito"/>
      </rPr>
      <t xml:space="preserve">Les dépenses non essentielles à la pratique de l’activité physique et de plein air contribuant uniquement à l’amélioration de l’ambiance; </t>
    </r>
  </si>
  <si>
    <r>
      <t>®</t>
    </r>
    <r>
      <rPr>
        <sz val="7"/>
        <color rgb="FFF39200"/>
        <rFont val="Times New Roman"/>
        <family val="1"/>
      </rPr>
      <t xml:space="preserve">     </t>
    </r>
    <r>
      <rPr>
        <sz val="11"/>
        <color rgb="FF000000"/>
        <rFont val="Nunito"/>
      </rPr>
      <t>Les frais d’assurances;</t>
    </r>
  </si>
  <si>
    <r>
      <t>®</t>
    </r>
    <r>
      <rPr>
        <sz val="7"/>
        <color rgb="FFF39200"/>
        <rFont val="Times New Roman"/>
        <family val="1"/>
      </rPr>
      <t xml:space="preserve">     </t>
    </r>
    <r>
      <rPr>
        <sz val="11"/>
        <color rgb="FF161412"/>
        <rFont val="Nunito"/>
      </rPr>
      <t xml:space="preserve">Les frais engagés à l’extérieur de la période de réalisation du projet, soit l’année scolaire 2026-2027. </t>
    </r>
  </si>
  <si>
    <r>
      <rPr>
        <b/>
        <sz val="13"/>
        <color rgb="FFC00000"/>
        <rFont val="Nunito"/>
      </rPr>
      <t>*</t>
    </r>
    <r>
      <rPr>
        <b/>
        <sz val="11"/>
        <color rgb="FFC00000"/>
        <rFont val="Nunito"/>
      </rPr>
      <t xml:space="preserve"> </t>
    </r>
    <r>
      <rPr>
        <i/>
        <sz val="10"/>
        <rFont val="Nunito"/>
      </rPr>
      <t xml:space="preserve">Notez qu'en tant qu'administration scolaire au Québec (organisme de services publics), des remboursements de taxes sont accessibles. 
Informations disponibles ici : https://www.revenuquebec.ca/fr/entreprises/taxes/tpstvh-et-tvq/situations-particulieres-liees-a-la-tpstvh-et-a-la-tvq/organismes-de-services-publics-tpstvh-et-tvq/remboursement-de-tps-et-de-tvq-accorde-aux-osp/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</si>
</sst>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 #,##0.00_)\ &quot;$&quot;_ ;_ * \(#,##0.00\)\ &quot;$&quot;_ ;_ * &quot;-&quot;??_)\ &quot;$&quot;_ ;_ @_ "/>
    <numFmt numFmtId="164" formatCode="#,##0.00\ [$$-C0C]"/>
  </numFmts>
  <fonts count="83" x14ac:knownFonts="1">
    <font>
      <sz val="11"/>
      <color theme="1"/>
      <name val="Lato"/>
      <family val="2"/>
      <scheme val="minor"/>
    </font>
    <font>
      <sz val="11"/>
      <color theme="1"/>
      <name val="Lato"/>
      <family val="2"/>
      <scheme val="minor"/>
    </font>
    <font>
      <b/>
      <sz val="11"/>
      <color theme="1"/>
      <name val="Lato"/>
      <family val="2"/>
      <scheme val="minor"/>
    </font>
    <font>
      <i/>
      <sz val="11"/>
      <color theme="1"/>
      <name val="Lato"/>
      <family val="2"/>
      <scheme val="minor"/>
    </font>
    <font>
      <sz val="10"/>
      <color theme="1"/>
      <name val="Lato"/>
      <family val="2"/>
      <scheme val="minor"/>
    </font>
    <font>
      <sz val="11"/>
      <color rgb="FF161412"/>
      <name val="Nunito"/>
    </font>
    <font>
      <sz val="12"/>
      <color rgb="FFF39200"/>
      <name val="Symbol"/>
      <family val="1"/>
      <charset val="2"/>
    </font>
    <font>
      <sz val="7"/>
      <color rgb="FFF39200"/>
      <name val="Times New Roman"/>
      <family val="1"/>
    </font>
    <font>
      <sz val="11"/>
      <color rgb="FF000000"/>
      <name val="Nunito"/>
    </font>
    <font>
      <b/>
      <sz val="11"/>
      <color theme="0"/>
      <name val="Lato"/>
      <family val="2"/>
      <scheme val="minor"/>
    </font>
    <font>
      <b/>
      <i/>
      <sz val="11"/>
      <color theme="1"/>
      <name val="Lato"/>
      <family val="2"/>
      <scheme val="minor"/>
    </font>
    <font>
      <sz val="11"/>
      <color theme="1"/>
      <name val="Arial"/>
      <family val="2"/>
    </font>
    <font>
      <sz val="10"/>
      <color theme="1"/>
      <name val="Arial"/>
      <family val="2"/>
    </font>
    <font>
      <sz val="16"/>
      <color theme="1"/>
      <name val="Lato Black"/>
      <family val="2"/>
    </font>
    <font>
      <u/>
      <sz val="11"/>
      <color theme="1"/>
      <name val="Lato"/>
      <family val="2"/>
      <scheme val="minor"/>
    </font>
    <font>
      <sz val="11"/>
      <color rgb="FFFF0000"/>
      <name val="Lato"/>
      <family val="2"/>
      <scheme val="minor"/>
    </font>
    <font>
      <b/>
      <sz val="11"/>
      <color rgb="FF161412"/>
      <name val="Nunito"/>
    </font>
    <font>
      <b/>
      <sz val="11"/>
      <color rgb="FFFF0000"/>
      <name val="Nunito"/>
    </font>
    <font>
      <b/>
      <sz val="11"/>
      <color rgb="FF000000"/>
      <name val="Nunito"/>
    </font>
    <font>
      <sz val="14"/>
      <color theme="1"/>
      <name val="Lato"/>
      <family val="2"/>
      <scheme val="minor"/>
    </font>
    <font>
      <b/>
      <sz val="16"/>
      <color theme="2"/>
      <name val="Nunito"/>
    </font>
    <font>
      <sz val="11"/>
      <color theme="1"/>
      <name val="Nunito"/>
    </font>
    <font>
      <sz val="11"/>
      <color rgb="FFFF0000"/>
      <name val="Nunito"/>
    </font>
    <font>
      <b/>
      <sz val="11"/>
      <color theme="1"/>
      <name val="Nunito"/>
    </font>
    <font>
      <u/>
      <sz val="11"/>
      <color theme="1"/>
      <name val="Nunito"/>
    </font>
    <font>
      <i/>
      <sz val="8"/>
      <color theme="1" tint="0.499984740745262"/>
      <name val="Nunito"/>
    </font>
    <font>
      <i/>
      <sz val="11"/>
      <color theme="1" tint="0.499984740745262"/>
      <name val="Nunito"/>
    </font>
    <font>
      <b/>
      <i/>
      <sz val="11"/>
      <color theme="1"/>
      <name val="Nunito"/>
    </font>
    <font>
      <sz val="11"/>
      <color rgb="FF141412"/>
      <name val="Nunito"/>
    </font>
    <font>
      <b/>
      <sz val="18"/>
      <color theme="3"/>
      <name val="Nunito"/>
    </font>
    <font>
      <i/>
      <sz val="11"/>
      <color theme="1"/>
      <name val="Nunito"/>
    </font>
    <font>
      <i/>
      <sz val="11"/>
      <color rgb="FFFF0000"/>
      <name val="Nunito"/>
    </font>
    <font>
      <b/>
      <sz val="14"/>
      <color theme="1"/>
      <name val="Nunito"/>
    </font>
    <font>
      <b/>
      <i/>
      <sz val="11"/>
      <color theme="0"/>
      <name val="Nunito"/>
    </font>
    <font>
      <b/>
      <sz val="11"/>
      <color theme="0"/>
      <name val="Nunito"/>
    </font>
    <font>
      <sz val="11"/>
      <color theme="0"/>
      <name val="Nunito"/>
    </font>
    <font>
      <b/>
      <sz val="18"/>
      <color theme="0"/>
      <name val="Nunito"/>
    </font>
    <font>
      <b/>
      <sz val="14"/>
      <color theme="0"/>
      <name val="Nunito"/>
    </font>
    <font>
      <b/>
      <sz val="9"/>
      <color theme="1"/>
      <name val="Nunito"/>
    </font>
    <font>
      <b/>
      <i/>
      <sz val="10"/>
      <color theme="1"/>
      <name val="Nunito"/>
    </font>
    <font>
      <b/>
      <sz val="9"/>
      <color theme="6"/>
      <name val="Nunito"/>
    </font>
    <font>
      <b/>
      <sz val="9"/>
      <name val="Nunito"/>
    </font>
    <font>
      <sz val="10"/>
      <color theme="1"/>
      <name val="Nunito"/>
    </font>
    <font>
      <sz val="10"/>
      <name val="Nunito"/>
    </font>
    <font>
      <b/>
      <sz val="14"/>
      <color theme="3"/>
      <name val="Nunito"/>
    </font>
    <font>
      <b/>
      <sz val="10"/>
      <color theme="1"/>
      <name val="Nunito"/>
    </font>
    <font>
      <b/>
      <sz val="8"/>
      <color theme="6"/>
      <name val="Nunito"/>
    </font>
    <font>
      <b/>
      <sz val="8"/>
      <color theme="1"/>
      <name val="Nunito"/>
    </font>
    <font>
      <outline/>
      <shadow/>
      <sz val="10"/>
      <name val="Nunito"/>
    </font>
    <font>
      <sz val="11"/>
      <color theme="3"/>
      <name val="Nunito"/>
    </font>
    <font>
      <sz val="14"/>
      <color theme="1"/>
      <name val="Nunito"/>
    </font>
    <font>
      <b/>
      <sz val="14"/>
      <color rgb="FFFF0000"/>
      <name val="Nunito"/>
    </font>
    <font>
      <i/>
      <sz val="11"/>
      <color theme="0"/>
      <name val="Nunito"/>
    </font>
    <font>
      <i/>
      <sz val="11"/>
      <color theme="6"/>
      <name val="Nunito"/>
    </font>
    <font>
      <b/>
      <sz val="11"/>
      <color theme="3"/>
      <name val="Nunito"/>
    </font>
    <font>
      <i/>
      <sz val="11"/>
      <color theme="2" tint="-0.499984740745262"/>
      <name val="Nunito"/>
    </font>
    <font>
      <b/>
      <sz val="11"/>
      <name val="Nunito"/>
    </font>
    <font>
      <sz val="11"/>
      <name val="Nunito"/>
    </font>
    <font>
      <b/>
      <i/>
      <sz val="11"/>
      <color rgb="FFFF0000"/>
      <name val="Nunito"/>
    </font>
    <font>
      <b/>
      <i/>
      <sz val="11"/>
      <color rgb="FFC00000"/>
      <name val="Nunito"/>
    </font>
    <font>
      <sz val="11"/>
      <color rgb="FFC00000"/>
      <name val="Nunito"/>
    </font>
    <font>
      <b/>
      <u/>
      <sz val="11"/>
      <color rgb="FFC00000"/>
      <name val="Nunito"/>
    </font>
    <font>
      <b/>
      <sz val="11"/>
      <color rgb="FFC00000"/>
      <name val="Nunito"/>
    </font>
    <font>
      <i/>
      <sz val="10"/>
      <name val="Nunito"/>
    </font>
    <font>
      <sz val="11"/>
      <color theme="1"/>
      <name val="Nunito Bold"/>
      <scheme val="major"/>
    </font>
    <font>
      <b/>
      <sz val="11"/>
      <color theme="0"/>
      <name val="Nunito Bold"/>
      <scheme val="major"/>
    </font>
    <font>
      <b/>
      <sz val="9"/>
      <color rgb="FF000000"/>
      <name val="Nunito Bold"/>
      <scheme val="major"/>
    </font>
    <font>
      <sz val="11"/>
      <color rgb="FF000000"/>
      <name val="Nunito Bold"/>
      <scheme val="major"/>
    </font>
    <font>
      <sz val="10"/>
      <color theme="1"/>
      <name val="Nunito Bold"/>
      <scheme val="major"/>
    </font>
    <font>
      <b/>
      <sz val="11"/>
      <color theme="1"/>
      <name val="Nunito Bold"/>
      <scheme val="major"/>
    </font>
    <font>
      <sz val="14"/>
      <color theme="1"/>
      <name val="Nunito Bold"/>
      <scheme val="major"/>
    </font>
    <font>
      <b/>
      <sz val="14"/>
      <name val="Nunito Bold"/>
      <scheme val="major"/>
    </font>
    <font>
      <b/>
      <i/>
      <sz val="11"/>
      <color theme="1"/>
      <name val="Nunito Bold"/>
      <scheme val="major"/>
    </font>
    <font>
      <b/>
      <i/>
      <sz val="11"/>
      <color theme="3"/>
      <name val="Nunito Bold"/>
      <scheme val="major"/>
    </font>
    <font>
      <b/>
      <i/>
      <sz val="11"/>
      <color theme="0"/>
      <name val="Nunito Bold"/>
      <scheme val="major"/>
    </font>
    <font>
      <i/>
      <sz val="10"/>
      <color theme="5" tint="-0.249977111117893"/>
      <name val="Lato"/>
      <family val="2"/>
      <scheme val="minor"/>
    </font>
    <font>
      <sz val="10"/>
      <color theme="5" tint="-0.249977111117893"/>
      <name val="Lato"/>
      <family val="2"/>
      <scheme val="minor"/>
    </font>
    <font>
      <b/>
      <sz val="14"/>
      <color theme="1"/>
      <name val="Lato"/>
      <family val="2"/>
      <scheme val="minor"/>
    </font>
    <font>
      <b/>
      <sz val="10"/>
      <color theme="0"/>
      <name val="Lato"/>
      <family val="2"/>
      <scheme val="minor"/>
    </font>
    <font>
      <b/>
      <i/>
      <sz val="10"/>
      <color theme="0"/>
      <name val="Lato"/>
      <family val="2"/>
      <scheme val="minor"/>
    </font>
    <font>
      <i/>
      <sz val="10"/>
      <color theme="1"/>
      <name val="Nunito"/>
    </font>
    <font>
      <sz val="12"/>
      <color rgb="FFF39200"/>
      <name val="Nunito"/>
    </font>
    <font>
      <b/>
      <sz val="13"/>
      <color rgb="FFC00000"/>
      <name val="Nunito"/>
    </font>
  </fonts>
  <fills count="24">
    <fill>
      <patternFill patternType="none"/>
    </fill>
    <fill>
      <patternFill patternType="gray125"/>
    </fill>
    <fill>
      <patternFill patternType="solid">
        <fgColor theme="6"/>
        <bgColor indexed="64"/>
      </patternFill>
    </fill>
    <fill>
      <patternFill patternType="solid">
        <fgColor theme="2" tint="-0.14999847407452621"/>
        <bgColor indexed="64"/>
      </patternFill>
    </fill>
    <fill>
      <patternFill patternType="solid">
        <fgColor theme="0"/>
        <bgColor indexed="64"/>
      </patternFill>
    </fill>
    <fill>
      <patternFill patternType="solid">
        <fgColor theme="1"/>
        <bgColor indexed="64"/>
      </patternFill>
    </fill>
    <fill>
      <patternFill patternType="solid">
        <fgColor theme="3" tint="-0.14999847407452621"/>
        <bgColor indexed="64"/>
      </patternFill>
    </fill>
    <fill>
      <patternFill patternType="solid">
        <fgColor theme="5"/>
        <bgColor indexed="64"/>
      </patternFill>
    </fill>
    <fill>
      <patternFill patternType="solid">
        <fgColor theme="9"/>
        <bgColor indexed="64"/>
      </patternFill>
    </fill>
    <fill>
      <patternFill patternType="solid">
        <fgColor theme="0" tint="-0.14999847407452621"/>
        <bgColor indexed="64"/>
      </patternFill>
    </fill>
    <fill>
      <patternFill patternType="solid">
        <fgColor theme="5" tint="-0.249977111117893"/>
        <bgColor indexed="64"/>
      </patternFill>
    </fill>
    <fill>
      <patternFill patternType="solid">
        <fgColor rgb="FFFF0000"/>
        <bgColor indexed="64"/>
      </patternFill>
    </fill>
    <fill>
      <patternFill patternType="solid">
        <fgColor rgb="FFD9D9D9"/>
        <bgColor rgb="FF000000"/>
      </patternFill>
    </fill>
    <fill>
      <patternFill patternType="solid">
        <fgColor theme="4" tint="0.59999389629810485"/>
        <bgColor indexed="64"/>
      </patternFill>
    </fill>
    <fill>
      <patternFill patternType="solid">
        <fgColor rgb="FFFF5D5D"/>
        <bgColor indexed="64"/>
      </patternFill>
    </fill>
    <fill>
      <patternFill patternType="solid">
        <fgColor theme="4"/>
        <bgColor indexed="64"/>
      </patternFill>
    </fill>
    <fill>
      <patternFill patternType="solid">
        <fgColor rgb="FF000000"/>
        <bgColor indexed="64"/>
      </patternFill>
    </fill>
    <fill>
      <patternFill patternType="solid">
        <fgColor theme="8"/>
        <bgColor indexed="64"/>
      </patternFill>
    </fill>
    <fill>
      <patternFill patternType="solid">
        <fgColor theme="5" tint="0.59999389629810485"/>
        <bgColor indexed="64"/>
      </patternFill>
    </fill>
    <fill>
      <patternFill patternType="solid">
        <fgColor theme="1" tint="0.34998626667073579"/>
        <bgColor indexed="64"/>
      </patternFill>
    </fill>
    <fill>
      <patternFill patternType="solid">
        <fgColor theme="9" tint="0.59999389629810485"/>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3"/>
        <bgColor indexed="64"/>
      </patternFill>
    </fill>
  </fills>
  <borders count="106">
    <border>
      <left/>
      <right/>
      <top/>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double">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double">
        <color indexed="64"/>
      </top>
      <bottom style="thin">
        <color indexed="64"/>
      </bottom>
      <diagonal/>
    </border>
    <border>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double">
        <color theme="0"/>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top style="thin">
        <color indexed="64"/>
      </top>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double">
        <color indexed="64"/>
      </top>
      <bottom style="double">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thin">
        <color theme="1"/>
      </right>
      <top style="thin">
        <color theme="1"/>
      </top>
      <bottom style="thin">
        <color theme="1"/>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style="thin">
        <color indexed="64"/>
      </right>
      <top/>
      <bottom style="medium">
        <color indexed="64"/>
      </bottom>
      <diagonal/>
    </border>
    <border>
      <left/>
      <right style="thin">
        <color indexed="64"/>
      </right>
      <top style="double">
        <color indexed="64"/>
      </top>
      <bottom style="double">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right/>
      <top style="thin">
        <color theme="1"/>
      </top>
      <bottom style="thin">
        <color theme="1"/>
      </bottom>
      <diagonal/>
    </border>
    <border>
      <left/>
      <right/>
      <top style="double">
        <color theme="0"/>
      </top>
      <bottom/>
      <diagonal/>
    </border>
    <border>
      <left/>
      <right/>
      <top/>
      <bottom style="thin">
        <color theme="0"/>
      </bottom>
      <diagonal/>
    </border>
    <border>
      <left style="medium">
        <color indexed="64"/>
      </left>
      <right/>
      <top style="medium">
        <color indexed="64"/>
      </top>
      <bottom style="thin">
        <color theme="1"/>
      </bottom>
      <diagonal/>
    </border>
    <border>
      <left/>
      <right/>
      <top style="medium">
        <color indexed="64"/>
      </top>
      <bottom style="thin">
        <color theme="1"/>
      </bottom>
      <diagonal/>
    </border>
    <border>
      <left/>
      <right style="medium">
        <color indexed="64"/>
      </right>
      <top style="medium">
        <color indexed="64"/>
      </top>
      <bottom style="thin">
        <color theme="1"/>
      </bottom>
      <diagonal/>
    </border>
    <border>
      <left style="medium">
        <color indexed="64"/>
      </left>
      <right/>
      <top style="thin">
        <color theme="1"/>
      </top>
      <bottom style="thin">
        <color theme="1"/>
      </bottom>
      <diagonal/>
    </border>
    <border>
      <left style="thin">
        <color theme="1"/>
      </left>
      <right style="medium">
        <color indexed="64"/>
      </right>
      <top style="thin">
        <color theme="1"/>
      </top>
      <bottom style="thin">
        <color theme="1"/>
      </bottom>
      <diagonal/>
    </border>
    <border>
      <left style="medium">
        <color indexed="64"/>
      </left>
      <right/>
      <top style="thin">
        <color theme="1"/>
      </top>
      <bottom style="medium">
        <color indexed="64"/>
      </bottom>
      <diagonal/>
    </border>
    <border>
      <left/>
      <right/>
      <top style="thin">
        <color theme="1"/>
      </top>
      <bottom style="medium">
        <color indexed="64"/>
      </bottom>
      <diagonal/>
    </border>
    <border>
      <left/>
      <right style="thin">
        <color theme="1"/>
      </right>
      <top style="thin">
        <color theme="1"/>
      </top>
      <bottom style="medium">
        <color indexed="64"/>
      </bottom>
      <diagonal/>
    </border>
    <border>
      <left style="thin">
        <color theme="1"/>
      </left>
      <right style="medium">
        <color indexed="64"/>
      </right>
      <top style="thin">
        <color theme="1"/>
      </top>
      <bottom style="medium">
        <color indexed="64"/>
      </bottom>
      <diagonal/>
    </border>
    <border>
      <left style="medium">
        <color indexed="64"/>
      </left>
      <right/>
      <top/>
      <bottom style="double">
        <color theme="0"/>
      </bottom>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403">
    <xf numFmtId="0" fontId="0" fillId="0" borderId="0" xfId="0"/>
    <xf numFmtId="0" fontId="0" fillId="0" borderId="0" xfId="0" applyAlignment="1">
      <alignment vertical="center"/>
    </xf>
    <xf numFmtId="0" fontId="0" fillId="0" borderId="0" xfId="0" applyAlignment="1">
      <alignment horizontal="center" vertical="center"/>
    </xf>
    <xf numFmtId="0" fontId="2" fillId="0" borderId="0" xfId="0" applyFont="1"/>
    <xf numFmtId="0" fontId="0" fillId="0" borderId="0" xfId="0" applyAlignment="1">
      <alignment vertical="center" wrapText="1"/>
    </xf>
    <xf numFmtId="44" fontId="0" fillId="0" borderId="5" xfId="1" applyFont="1" applyBorder="1" applyProtection="1">
      <protection locked="0"/>
    </xf>
    <xf numFmtId="0" fontId="0" fillId="0" borderId="5" xfId="0" applyBorder="1" applyProtection="1">
      <protection locked="0"/>
    </xf>
    <xf numFmtId="0" fontId="15" fillId="0" borderId="0" xfId="0" applyFont="1"/>
    <xf numFmtId="0" fontId="5" fillId="0" borderId="33" xfId="0" applyFont="1" applyBorder="1" applyAlignment="1">
      <alignment horizontal="left" vertical="center"/>
    </xf>
    <xf numFmtId="0" fontId="6" fillId="0" borderId="33" xfId="0" applyFont="1" applyBorder="1" applyAlignment="1">
      <alignment horizontal="left" vertical="center"/>
    </xf>
    <xf numFmtId="0" fontId="6" fillId="0" borderId="39" xfId="0" applyFont="1" applyBorder="1" applyAlignment="1">
      <alignment horizontal="left" vertical="center"/>
    </xf>
    <xf numFmtId="0" fontId="0" fillId="0" borderId="40" xfId="0" applyBorder="1" applyAlignment="1">
      <alignment horizontal="center" vertical="center"/>
    </xf>
    <xf numFmtId="0" fontId="4" fillId="0" borderId="0" xfId="0" applyFont="1"/>
    <xf numFmtId="0" fontId="0" fillId="0" borderId="0" xfId="0" applyAlignment="1">
      <alignment wrapText="1"/>
    </xf>
    <xf numFmtId="0" fontId="0" fillId="0" borderId="0" xfId="0" applyAlignment="1">
      <alignment vertical="top"/>
    </xf>
    <xf numFmtId="0" fontId="21" fillId="0" borderId="0" xfId="0" applyFont="1"/>
    <xf numFmtId="0" fontId="23" fillId="0" borderId="0" xfId="0" applyFont="1"/>
    <xf numFmtId="0" fontId="24" fillId="0" borderId="0" xfId="0" applyFont="1"/>
    <xf numFmtId="0" fontId="25" fillId="0" borderId="0" xfId="0" applyFont="1"/>
    <xf numFmtId="0" fontId="26" fillId="0" borderId="0" xfId="0" applyFont="1"/>
    <xf numFmtId="0" fontId="25" fillId="0" borderId="0" xfId="0" applyFont="1" applyAlignment="1">
      <alignment vertical="center"/>
    </xf>
    <xf numFmtId="0" fontId="26" fillId="0" borderId="0" xfId="0" applyFont="1" applyAlignment="1">
      <alignment vertical="center"/>
    </xf>
    <xf numFmtId="0" fontId="23" fillId="0" borderId="0" xfId="0" applyFont="1" applyAlignment="1">
      <alignment horizontal="center" vertical="top" wrapText="1"/>
    </xf>
    <xf numFmtId="0" fontId="23" fillId="0" borderId="0" xfId="0" applyFont="1" applyAlignment="1">
      <alignment horizontal="center" vertical="top"/>
    </xf>
    <xf numFmtId="0" fontId="21" fillId="0" borderId="0" xfId="0" applyFont="1" applyAlignment="1">
      <alignment horizontal="center" vertical="center" wrapText="1"/>
    </xf>
    <xf numFmtId="0" fontId="21" fillId="0" borderId="0" xfId="0" applyFont="1" applyAlignment="1">
      <alignment vertical="center" wrapText="1"/>
    </xf>
    <xf numFmtId="0" fontId="22" fillId="0" borderId="0" xfId="0" applyFont="1"/>
    <xf numFmtId="0" fontId="23" fillId="0" borderId="0" xfId="0" applyFont="1" applyAlignment="1">
      <alignment vertical="top"/>
    </xf>
    <xf numFmtId="0" fontId="21" fillId="0" borderId="0" xfId="0" applyFont="1" applyAlignment="1">
      <alignment vertical="top"/>
    </xf>
    <xf numFmtId="0" fontId="13" fillId="0" borderId="0" xfId="0" applyFont="1" applyAlignment="1">
      <alignment vertical="center"/>
    </xf>
    <xf numFmtId="0" fontId="19" fillId="0" borderId="0" xfId="0" applyFont="1"/>
    <xf numFmtId="0" fontId="0" fillId="0" borderId="0" xfId="0" applyAlignment="1">
      <alignment horizontal="left" vertical="top" wrapText="1"/>
    </xf>
    <xf numFmtId="0" fontId="28" fillId="0" borderId="0" xfId="0" applyFont="1" applyAlignment="1">
      <alignment vertical="center"/>
    </xf>
    <xf numFmtId="9" fontId="27" fillId="6" borderId="10" xfId="2" applyFont="1" applyFill="1" applyBorder="1" applyAlignment="1">
      <alignment horizontal="center" vertical="center"/>
    </xf>
    <xf numFmtId="9" fontId="27" fillId="6" borderId="5" xfId="2" applyFont="1" applyFill="1" applyBorder="1" applyAlignment="1">
      <alignment horizontal="center" vertical="center"/>
    </xf>
    <xf numFmtId="0" fontId="42" fillId="0" borderId="5" xfId="0" applyFont="1" applyBorder="1" applyAlignment="1" applyProtection="1">
      <alignment vertical="center" wrapText="1"/>
      <protection locked="0"/>
    </xf>
    <xf numFmtId="0" fontId="21" fillId="6" borderId="54" xfId="0" applyFont="1" applyFill="1" applyBorder="1" applyAlignment="1">
      <alignment horizontal="center" vertical="center"/>
    </xf>
    <xf numFmtId="0" fontId="43" fillId="0" borderId="12" xfId="0" applyFont="1" applyBorder="1" applyAlignment="1" applyProtection="1">
      <alignment horizontal="left" vertical="center" wrapText="1"/>
      <protection locked="0"/>
    </xf>
    <xf numFmtId="0" fontId="43" fillId="0" borderId="5" xfId="0" applyFont="1" applyBorder="1" applyAlignment="1" applyProtection="1">
      <alignment horizontal="left" vertical="center" wrapText="1"/>
      <protection locked="0"/>
    </xf>
    <xf numFmtId="0" fontId="43" fillId="0" borderId="5" xfId="0" applyFont="1" applyBorder="1" applyAlignment="1" applyProtection="1">
      <alignment horizontal="center" vertical="center"/>
      <protection locked="0"/>
    </xf>
    <xf numFmtId="44" fontId="43" fillId="0" borderId="5" xfId="1" applyFont="1" applyFill="1" applyBorder="1" applyAlignment="1" applyProtection="1">
      <alignment horizontal="center" vertical="center"/>
      <protection locked="0"/>
    </xf>
    <xf numFmtId="0" fontId="42" fillId="4" borderId="5" xfId="0" applyFont="1" applyFill="1" applyBorder="1" applyAlignment="1" applyProtection="1">
      <alignment horizontal="center" vertical="center"/>
      <protection locked="0"/>
    </xf>
    <xf numFmtId="44" fontId="43" fillId="0" borderId="5" xfId="1" applyFont="1" applyBorder="1" applyAlignment="1" applyProtection="1">
      <alignment horizontal="center" vertical="center"/>
      <protection locked="0"/>
    </xf>
    <xf numFmtId="0" fontId="42" fillId="0" borderId="15" xfId="0" applyFont="1" applyBorder="1" applyAlignment="1" applyProtection="1">
      <alignment vertical="center" wrapText="1"/>
      <protection locked="0"/>
    </xf>
    <xf numFmtId="0" fontId="43" fillId="0" borderId="14" xfId="0" applyFont="1" applyBorder="1" applyAlignment="1" applyProtection="1">
      <alignment horizontal="left" vertical="center" wrapText="1"/>
      <protection locked="0"/>
    </xf>
    <xf numFmtId="0" fontId="43" fillId="0" borderId="15" xfId="0" applyFont="1" applyBorder="1" applyAlignment="1" applyProtection="1">
      <alignment horizontal="left" vertical="center" wrapText="1"/>
      <protection locked="0"/>
    </xf>
    <xf numFmtId="0" fontId="43" fillId="0" borderId="15" xfId="0" applyFont="1" applyBorder="1" applyAlignment="1" applyProtection="1">
      <alignment horizontal="center" vertical="center"/>
      <protection locked="0"/>
    </xf>
    <xf numFmtId="44" fontId="43" fillId="0" borderId="15" xfId="1" applyFont="1" applyBorder="1" applyAlignment="1" applyProtection="1">
      <alignment horizontal="center" vertical="center"/>
      <protection locked="0"/>
    </xf>
    <xf numFmtId="0" fontId="42" fillId="4" borderId="15" xfId="0" applyFont="1" applyFill="1" applyBorder="1" applyAlignment="1" applyProtection="1">
      <alignment horizontal="center" vertical="center"/>
      <protection locked="0"/>
    </xf>
    <xf numFmtId="0" fontId="48" fillId="0" borderId="12" xfId="0" applyFont="1" applyBorder="1" applyAlignment="1" applyProtection="1">
      <alignment horizontal="left" vertical="center" wrapText="1"/>
      <protection locked="0"/>
    </xf>
    <xf numFmtId="0" fontId="48" fillId="0" borderId="5" xfId="0" applyFont="1" applyBorder="1" applyAlignment="1" applyProtection="1">
      <alignment horizontal="left" vertical="center" wrapText="1"/>
      <protection locked="0"/>
    </xf>
    <xf numFmtId="0" fontId="48" fillId="0" borderId="5" xfId="0" applyFont="1" applyBorder="1" applyAlignment="1" applyProtection="1">
      <alignment horizontal="center" vertical="center"/>
      <protection locked="0"/>
    </xf>
    <xf numFmtId="44" fontId="48" fillId="0" borderId="5" xfId="1" applyFont="1" applyFill="1" applyBorder="1" applyAlignment="1" applyProtection="1">
      <alignment horizontal="center" vertical="center"/>
      <protection locked="0"/>
    </xf>
    <xf numFmtId="0" fontId="38" fillId="8" borderId="58" xfId="0" applyFont="1" applyFill="1" applyBorder="1" applyAlignment="1">
      <alignment horizontal="center" vertical="center" wrapText="1"/>
    </xf>
    <xf numFmtId="0" fontId="38" fillId="2" borderId="59" xfId="0" applyFont="1" applyFill="1" applyBorder="1" applyAlignment="1">
      <alignment horizontal="center" vertical="center" wrapText="1"/>
    </xf>
    <xf numFmtId="0" fontId="38" fillId="8" borderId="52" xfId="0" applyFont="1" applyFill="1" applyBorder="1" applyAlignment="1">
      <alignment horizontal="center" vertical="center" wrapText="1"/>
    </xf>
    <xf numFmtId="9" fontId="21" fillId="3" borderId="5" xfId="0" applyNumberFormat="1" applyFont="1" applyFill="1" applyBorder="1" applyAlignment="1">
      <alignment horizontal="center" vertical="center"/>
    </xf>
    <xf numFmtId="9" fontId="21" fillId="3" borderId="5" xfId="0" applyNumberFormat="1" applyFont="1" applyFill="1" applyBorder="1" applyAlignment="1">
      <alignment horizontal="center" vertical="center" wrapText="1"/>
    </xf>
    <xf numFmtId="0" fontId="22" fillId="0" borderId="0" xfId="0" applyFont="1" applyAlignment="1">
      <alignment horizontal="left" vertical="center" wrapText="1"/>
    </xf>
    <xf numFmtId="0" fontId="17" fillId="0" borderId="0" xfId="0" applyFont="1" applyAlignment="1">
      <alignment vertical="center" wrapText="1"/>
    </xf>
    <xf numFmtId="0" fontId="58" fillId="0" borderId="47" xfId="0" applyFont="1" applyBorder="1" applyAlignment="1">
      <alignment vertical="center" wrapText="1"/>
    </xf>
    <xf numFmtId="0" fontId="58" fillId="0" borderId="0" xfId="0" applyFont="1" applyAlignment="1">
      <alignment vertical="center" wrapText="1"/>
    </xf>
    <xf numFmtId="44" fontId="37" fillId="14" borderId="3" xfId="1" applyFont="1" applyFill="1" applyBorder="1" applyAlignment="1">
      <alignment horizontal="center" vertical="center"/>
    </xf>
    <xf numFmtId="44" fontId="37" fillId="14" borderId="40" xfId="1" applyFont="1" applyFill="1" applyBorder="1" applyAlignment="1">
      <alignment horizontal="center" vertical="center"/>
    </xf>
    <xf numFmtId="44" fontId="37" fillId="14" borderId="41" xfId="1" applyFont="1" applyFill="1" applyBorder="1" applyAlignment="1">
      <alignment horizontal="center" vertical="center"/>
    </xf>
    <xf numFmtId="0" fontId="33" fillId="21" borderId="18" xfId="0" applyFont="1" applyFill="1" applyBorder="1" applyAlignment="1">
      <alignment horizontal="right" vertical="center"/>
    </xf>
    <xf numFmtId="0" fontId="33" fillId="21" borderId="19" xfId="0" applyFont="1" applyFill="1" applyBorder="1" applyAlignment="1">
      <alignment horizontal="right" vertical="center"/>
    </xf>
    <xf numFmtId="0" fontId="21" fillId="0" borderId="0" xfId="0" applyFont="1" applyAlignment="1">
      <alignment horizontal="center" vertical="center"/>
    </xf>
    <xf numFmtId="0" fontId="21" fillId="0" borderId="0" xfId="0" applyFont="1" applyAlignment="1">
      <alignment vertical="center"/>
    </xf>
    <xf numFmtId="0" fontId="23" fillId="3" borderId="9" xfId="0" applyFont="1" applyFill="1" applyBorder="1" applyAlignment="1">
      <alignment horizontal="right" vertical="center"/>
    </xf>
    <xf numFmtId="0" fontId="23" fillId="3" borderId="9" xfId="0" applyFont="1" applyFill="1" applyBorder="1" applyAlignment="1">
      <alignment horizontal="center" vertical="center"/>
    </xf>
    <xf numFmtId="0" fontId="27" fillId="3" borderId="26" xfId="0" applyFont="1" applyFill="1" applyBorder="1" applyAlignment="1">
      <alignment horizontal="center" vertical="center"/>
    </xf>
    <xf numFmtId="0" fontId="27" fillId="3" borderId="27" xfId="0" applyFont="1" applyFill="1" applyBorder="1" applyAlignment="1">
      <alignment horizontal="center" vertical="center"/>
    </xf>
    <xf numFmtId="44" fontId="32" fillId="0" borderId="10" xfId="1" applyFont="1" applyFill="1" applyBorder="1" applyAlignment="1" applyProtection="1">
      <alignment horizontal="center" vertical="center"/>
      <protection locked="0"/>
    </xf>
    <xf numFmtId="44" fontId="21" fillId="0" borderId="10" xfId="1" applyFont="1" applyBorder="1" applyAlignment="1" applyProtection="1">
      <alignment horizontal="center" vertical="center"/>
      <protection locked="0"/>
    </xf>
    <xf numFmtId="44" fontId="21" fillId="0" borderId="5" xfId="1" applyFont="1" applyBorder="1" applyAlignment="1" applyProtection="1">
      <alignment horizontal="center" vertical="center"/>
      <protection locked="0"/>
    </xf>
    <xf numFmtId="44" fontId="34" fillId="21" borderId="13" xfId="0" applyNumberFormat="1" applyFont="1" applyFill="1" applyBorder="1" applyAlignment="1">
      <alignment horizontal="center" vertical="center"/>
    </xf>
    <xf numFmtId="0" fontId="35" fillId="5" borderId="29" xfId="0" applyFont="1" applyFill="1" applyBorder="1" applyAlignment="1">
      <alignment vertical="center"/>
    </xf>
    <xf numFmtId="0" fontId="35" fillId="5" borderId="15" xfId="0" applyFont="1" applyFill="1" applyBorder="1" applyAlignment="1">
      <alignment vertical="center"/>
    </xf>
    <xf numFmtId="0" fontId="42" fillId="0" borderId="12" xfId="0" applyFont="1" applyBorder="1" applyAlignment="1" applyProtection="1">
      <alignment horizontal="left" vertical="center" wrapText="1"/>
      <protection locked="0"/>
    </xf>
    <xf numFmtId="0" fontId="42" fillId="0" borderId="5" xfId="0" applyFont="1" applyBorder="1" applyAlignment="1" applyProtection="1">
      <alignment horizontal="center" vertical="center"/>
      <protection locked="0"/>
    </xf>
    <xf numFmtId="0" fontId="42" fillId="0" borderId="76" xfId="0" applyFont="1" applyBorder="1" applyAlignment="1" applyProtection="1">
      <alignment horizontal="left" vertical="center" wrapText="1"/>
      <protection locked="0"/>
    </xf>
    <xf numFmtId="0" fontId="42" fillId="0" borderId="36" xfId="0" applyFont="1" applyBorder="1" applyAlignment="1" applyProtection="1">
      <alignment vertical="center" wrapText="1"/>
      <protection locked="0"/>
    </xf>
    <xf numFmtId="0" fontId="42" fillId="0" borderId="36" xfId="0" applyFont="1" applyBorder="1" applyAlignment="1" applyProtection="1">
      <alignment horizontal="center" vertical="center"/>
      <protection locked="0"/>
    </xf>
    <xf numFmtId="0" fontId="42" fillId="4" borderId="36" xfId="0" applyFont="1" applyFill="1" applyBorder="1" applyAlignment="1" applyProtection="1">
      <alignment horizontal="center" vertical="center"/>
      <protection locked="0"/>
    </xf>
    <xf numFmtId="0" fontId="42" fillId="0" borderId="14" xfId="0" applyFont="1" applyBorder="1" applyAlignment="1" applyProtection="1">
      <alignment horizontal="left" vertical="center" wrapText="1"/>
      <protection locked="0"/>
    </xf>
    <xf numFmtId="0" fontId="42" fillId="0" borderId="15" xfId="0" applyFont="1" applyBorder="1" applyAlignment="1" applyProtection="1">
      <alignment horizontal="center" vertical="center"/>
      <protection locked="0"/>
    </xf>
    <xf numFmtId="0" fontId="34" fillId="0" borderId="0" xfId="0" applyFont="1" applyAlignment="1">
      <alignment horizontal="right" vertical="center"/>
    </xf>
    <xf numFmtId="44" fontId="49" fillId="0" borderId="0" xfId="1" applyFont="1" applyFill="1" applyBorder="1" applyAlignment="1">
      <alignment vertical="center"/>
    </xf>
    <xf numFmtId="0" fontId="19" fillId="0" borderId="0" xfId="0" applyFont="1" applyAlignment="1">
      <alignment vertical="center"/>
    </xf>
    <xf numFmtId="0" fontId="50" fillId="0" borderId="0" xfId="0" applyFont="1" applyAlignment="1">
      <alignment horizontal="center" vertical="center"/>
    </xf>
    <xf numFmtId="0" fontId="37" fillId="5" borderId="22" xfId="0" applyFont="1" applyFill="1" applyBorder="1" applyAlignment="1">
      <alignment vertical="center"/>
    </xf>
    <xf numFmtId="44" fontId="37" fillId="5" borderId="23" xfId="1" applyFont="1" applyFill="1" applyBorder="1" applyAlignment="1">
      <alignment horizontal="right" vertical="center"/>
    </xf>
    <xf numFmtId="44" fontId="37" fillId="5" borderId="24" xfId="1" applyFont="1" applyFill="1" applyBorder="1" applyAlignment="1">
      <alignment horizontal="right" vertical="center"/>
    </xf>
    <xf numFmtId="0" fontId="34" fillId="0" borderId="0" xfId="0" applyFont="1" applyAlignment="1">
      <alignment horizontal="center" vertical="center"/>
    </xf>
    <xf numFmtId="0" fontId="34" fillId="0" borderId="0" xfId="0" applyFont="1" applyAlignment="1">
      <alignment vertical="center"/>
    </xf>
    <xf numFmtId="44" fontId="34" fillId="0" borderId="0" xfId="1" applyFont="1" applyFill="1" applyBorder="1" applyAlignment="1">
      <alignment horizontal="right" vertical="center"/>
    </xf>
    <xf numFmtId="44" fontId="34" fillId="0" borderId="0" xfId="1" applyFont="1" applyFill="1" applyBorder="1" applyAlignment="1">
      <alignment vertical="center"/>
    </xf>
    <xf numFmtId="44" fontId="55" fillId="9" borderId="5" xfId="0" applyNumberFormat="1" applyFont="1" applyFill="1" applyBorder="1" applyAlignment="1">
      <alignment vertical="center"/>
    </xf>
    <xf numFmtId="44" fontId="30" fillId="9" borderId="5" xfId="1" applyFont="1" applyFill="1" applyBorder="1" applyAlignment="1">
      <alignment horizontal="right" vertical="center"/>
    </xf>
    <xf numFmtId="44" fontId="21" fillId="0" borderId="0" xfId="0" applyNumberFormat="1" applyFont="1" applyAlignment="1">
      <alignment vertical="center"/>
    </xf>
    <xf numFmtId="0" fontId="34" fillId="0" borderId="42" xfId="0" applyFont="1" applyBorder="1" applyAlignment="1">
      <alignment horizontal="center" vertical="center"/>
    </xf>
    <xf numFmtId="0" fontId="21" fillId="3" borderId="18" xfId="0" applyFont="1" applyFill="1" applyBorder="1" applyAlignment="1">
      <alignment horizontal="left" vertical="center"/>
    </xf>
    <xf numFmtId="0" fontId="21" fillId="3" borderId="19" xfId="0" applyFont="1" applyFill="1" applyBorder="1" applyAlignment="1">
      <alignment horizontal="left" vertical="center"/>
    </xf>
    <xf numFmtId="0" fontId="21" fillId="3" borderId="1" xfId="0" applyFont="1" applyFill="1" applyBorder="1" applyAlignment="1">
      <alignment horizontal="left" vertical="center" wrapText="1"/>
    </xf>
    <xf numFmtId="0" fontId="54" fillId="11" borderId="18" xfId="0" applyFont="1" applyFill="1" applyBorder="1" applyAlignment="1">
      <alignment horizontal="right" vertical="center"/>
    </xf>
    <xf numFmtId="0" fontId="54" fillId="11" borderId="19" xfId="0" applyFont="1" applyFill="1" applyBorder="1" applyAlignment="1">
      <alignment horizontal="right" vertical="center"/>
    </xf>
    <xf numFmtId="44" fontId="23" fillId="6" borderId="34" xfId="1" applyFont="1" applyFill="1" applyBorder="1" applyAlignment="1">
      <alignment horizontal="center" vertical="center"/>
    </xf>
    <xf numFmtId="0" fontId="23" fillId="3" borderId="25" xfId="0" applyFont="1" applyFill="1" applyBorder="1" applyAlignment="1">
      <alignment horizontal="center" vertical="center"/>
    </xf>
    <xf numFmtId="44" fontId="34" fillId="21" borderId="5" xfId="0" applyNumberFormat="1" applyFont="1" applyFill="1" applyBorder="1" applyAlignment="1">
      <alignment horizontal="center" vertical="center"/>
    </xf>
    <xf numFmtId="164" fontId="34" fillId="5" borderId="16" xfId="0" applyNumberFormat="1" applyFont="1" applyFill="1" applyBorder="1" applyAlignment="1">
      <alignment horizontal="center" vertical="center"/>
    </xf>
    <xf numFmtId="44" fontId="21" fillId="6" borderId="5" xfId="1" applyFont="1" applyFill="1" applyBorder="1" applyAlignment="1">
      <alignment horizontal="center" vertical="center"/>
    </xf>
    <xf numFmtId="44" fontId="21" fillId="6" borderId="15" xfId="1" applyFont="1" applyFill="1" applyBorder="1" applyAlignment="1">
      <alignment horizontal="center" vertical="center"/>
    </xf>
    <xf numFmtId="44" fontId="21" fillId="6" borderId="36" xfId="1" applyFont="1" applyFill="1" applyBorder="1" applyAlignment="1">
      <alignment horizontal="center" vertical="center"/>
    </xf>
    <xf numFmtId="44" fontId="21" fillId="3" borderId="5" xfId="1" applyFont="1" applyFill="1" applyBorder="1" applyAlignment="1">
      <alignment horizontal="center" vertical="center"/>
    </xf>
    <xf numFmtId="44" fontId="37" fillId="5" borderId="65" xfId="1" applyFont="1" applyFill="1" applyBorder="1" applyAlignment="1">
      <alignment horizontal="center" vertical="center"/>
    </xf>
    <xf numFmtId="44" fontId="51" fillId="5" borderId="69" xfId="1" applyFont="1" applyFill="1" applyBorder="1" applyAlignment="1">
      <alignment horizontal="center" vertical="center"/>
    </xf>
    <xf numFmtId="44" fontId="37" fillId="5" borderId="70" xfId="1" applyFont="1" applyFill="1" applyBorder="1" applyAlignment="1">
      <alignment horizontal="center" vertical="center"/>
    </xf>
    <xf numFmtId="44" fontId="37" fillId="19" borderId="41" xfId="1" applyFont="1" applyFill="1" applyBorder="1" applyAlignment="1">
      <alignment horizontal="center" vertical="center"/>
    </xf>
    <xf numFmtId="44" fontId="21" fillId="0" borderId="0" xfId="1" applyFont="1" applyBorder="1" applyAlignment="1">
      <alignment horizontal="center" vertical="center"/>
    </xf>
    <xf numFmtId="44" fontId="34" fillId="5" borderId="15" xfId="1" applyFont="1" applyFill="1" applyBorder="1" applyAlignment="1">
      <alignment horizontal="center" vertical="center"/>
    </xf>
    <xf numFmtId="0" fontId="34" fillId="5" borderId="14" xfId="0" applyFont="1" applyFill="1" applyBorder="1" applyAlignment="1">
      <alignment horizontal="center" vertical="center"/>
    </xf>
    <xf numFmtId="44" fontId="42" fillId="0" borderId="5" xfId="1" applyFont="1" applyBorder="1" applyAlignment="1" applyProtection="1">
      <alignment horizontal="center" vertical="center"/>
      <protection locked="0"/>
    </xf>
    <xf numFmtId="44" fontId="42" fillId="0" borderId="36" xfId="1" applyFont="1" applyBorder="1" applyAlignment="1" applyProtection="1">
      <alignment horizontal="center" vertical="center"/>
      <protection locked="0"/>
    </xf>
    <xf numFmtId="44" fontId="42" fillId="0" borderId="15" xfId="1" applyFont="1" applyBorder="1" applyAlignment="1" applyProtection="1">
      <alignment horizontal="center" vertical="center"/>
      <protection locked="0"/>
    </xf>
    <xf numFmtId="0" fontId="64" fillId="0" borderId="0" xfId="0" applyFont="1" applyAlignment="1">
      <alignment vertical="center"/>
    </xf>
    <xf numFmtId="0" fontId="64" fillId="0" borderId="0" xfId="0" applyFont="1" applyAlignment="1">
      <alignment horizontal="center" vertical="center"/>
    </xf>
    <xf numFmtId="44" fontId="67" fillId="12" borderId="81" xfId="1" applyFont="1" applyFill="1" applyBorder="1" applyAlignment="1">
      <alignment vertical="center"/>
    </xf>
    <xf numFmtId="0" fontId="68" fillId="0" borderId="10" xfId="0" applyFont="1" applyBorder="1" applyAlignment="1">
      <alignment vertical="center"/>
    </xf>
    <xf numFmtId="0" fontId="68" fillId="0" borderId="10" xfId="0" applyFont="1" applyBorder="1" applyAlignment="1">
      <alignment vertical="center"/>
      <extLst>
        <ext xmlns:xfpb="http://schemas.microsoft.com/office/spreadsheetml/2022/featurepropertybag" uri="{C7286773-470A-42A8-94C5-96B5CB345126}">
          <xfpb:xfComplement i="0"/>
        </ext>
      </extLst>
    </xf>
    <xf numFmtId="0" fontId="68" fillId="0" borderId="11" xfId="0" applyFont="1" applyBorder="1" applyAlignment="1">
      <alignment horizontal="center" vertical="center"/>
    </xf>
    <xf numFmtId="44" fontId="67" fillId="12" borderId="54" xfId="1" applyFont="1" applyFill="1" applyBorder="1" applyAlignment="1">
      <alignment vertical="center"/>
    </xf>
    <xf numFmtId="0" fontId="68" fillId="0" borderId="5" xfId="0" applyFont="1" applyBorder="1" applyAlignment="1">
      <alignment vertical="center"/>
    </xf>
    <xf numFmtId="0" fontId="68" fillId="0" borderId="5" xfId="0" applyFont="1" applyBorder="1" applyAlignment="1">
      <alignment vertical="center"/>
      <extLst>
        <ext xmlns:xfpb="http://schemas.microsoft.com/office/spreadsheetml/2022/featurepropertybag" uri="{C7286773-470A-42A8-94C5-96B5CB345126}">
          <xfpb:xfComplement i="0"/>
        </ext>
      </extLst>
    </xf>
    <xf numFmtId="0" fontId="68" fillId="0" borderId="13" xfId="0" applyFont="1" applyBorder="1" applyAlignment="1">
      <alignment horizontal="center" vertical="center"/>
    </xf>
    <xf numFmtId="44" fontId="67" fillId="12" borderId="80" xfId="1" applyFont="1" applyFill="1" applyBorder="1" applyAlignment="1">
      <alignment vertical="center"/>
    </xf>
    <xf numFmtId="0" fontId="68" fillId="0" borderId="15" xfId="0" applyFont="1" applyBorder="1" applyAlignment="1">
      <alignment vertical="center"/>
    </xf>
    <xf numFmtId="0" fontId="68" fillId="0" borderId="15" xfId="0" applyFont="1" applyBorder="1" applyAlignment="1">
      <alignment vertical="center"/>
      <extLst>
        <ext xmlns:xfpb="http://schemas.microsoft.com/office/spreadsheetml/2022/featurepropertybag" uri="{C7286773-470A-42A8-94C5-96B5CB345126}">
          <xfpb:xfComplement i="0"/>
        </ext>
      </extLst>
    </xf>
    <xf numFmtId="0" fontId="68" fillId="0" borderId="16" xfId="0" applyFont="1" applyBorder="1" applyAlignment="1">
      <alignment horizontal="center" vertical="center"/>
    </xf>
    <xf numFmtId="44" fontId="69" fillId="6" borderId="77" xfId="1" applyFont="1" applyFill="1" applyBorder="1" applyAlignment="1">
      <alignment horizontal="center" vertical="center"/>
    </xf>
    <xf numFmtId="44" fontId="68" fillId="0" borderId="13" xfId="1" applyFont="1" applyBorder="1" applyAlignment="1">
      <alignment horizontal="center" vertical="center"/>
    </xf>
    <xf numFmtId="44" fontId="68" fillId="0" borderId="16" xfId="1" applyFont="1" applyBorder="1" applyAlignment="1">
      <alignment horizontal="center" vertical="center"/>
    </xf>
    <xf numFmtId="0" fontId="70" fillId="0" borderId="0" xfId="0" applyFont="1" applyAlignment="1">
      <alignment vertical="center"/>
    </xf>
    <xf numFmtId="44" fontId="71" fillId="14" borderId="34" xfId="1" applyFont="1" applyFill="1" applyBorder="1" applyAlignment="1">
      <alignment vertical="center"/>
    </xf>
    <xf numFmtId="44" fontId="71" fillId="8" borderId="34" xfId="1" applyFont="1" applyFill="1" applyBorder="1" applyAlignment="1">
      <alignment horizontal="center" vertical="center"/>
    </xf>
    <xf numFmtId="0" fontId="65" fillId="14" borderId="4" xfId="0" applyFont="1" applyFill="1" applyBorder="1" applyAlignment="1">
      <alignment horizontal="center" vertical="center"/>
    </xf>
    <xf numFmtId="44" fontId="72" fillId="3" borderId="11" xfId="1" applyFont="1" applyFill="1" applyBorder="1" applyAlignment="1">
      <alignment vertical="center"/>
    </xf>
    <xf numFmtId="44" fontId="72" fillId="3" borderId="13" xfId="1" applyFont="1" applyFill="1" applyBorder="1" applyAlignment="1">
      <alignment vertical="center"/>
    </xf>
    <xf numFmtId="44" fontId="73" fillId="11" borderId="13" xfId="1" applyFont="1" applyFill="1" applyBorder="1" applyAlignment="1">
      <alignment vertical="center"/>
    </xf>
    <xf numFmtId="0" fontId="64" fillId="0" borderId="0" xfId="0" applyFont="1" applyAlignment="1">
      <alignment vertical="center" wrapText="1"/>
    </xf>
    <xf numFmtId="0" fontId="64" fillId="0" borderId="0" xfId="0" applyFont="1" applyAlignment="1">
      <alignment horizontal="center" vertical="center" wrapText="1"/>
    </xf>
    <xf numFmtId="44" fontId="74" fillId="14" borderId="16" xfId="1" applyFont="1" applyFill="1" applyBorder="1" applyAlignment="1">
      <alignment vertical="center"/>
    </xf>
    <xf numFmtId="44" fontId="0" fillId="0" borderId="5" xfId="1" applyFont="1" applyBorder="1"/>
    <xf numFmtId="44" fontId="11" fillId="22" borderId="5" xfId="1" applyFont="1" applyFill="1" applyBorder="1" applyAlignment="1" applyProtection="1">
      <alignment horizontal="center" vertical="center" wrapText="1"/>
      <protection locked="0"/>
    </xf>
    <xf numFmtId="44" fontId="2" fillId="23" borderId="5" xfId="0" applyNumberFormat="1" applyFont="1" applyFill="1" applyBorder="1"/>
    <xf numFmtId="0" fontId="2" fillId="23" borderId="5" xfId="0" applyFont="1" applyFill="1" applyBorder="1"/>
    <xf numFmtId="0" fontId="0" fillId="0" borderId="57" xfId="0" applyBorder="1" applyAlignment="1">
      <alignment horizontal="left" vertical="center" wrapText="1"/>
    </xf>
    <xf numFmtId="0" fontId="78" fillId="5" borderId="5" xfId="0" applyFont="1" applyFill="1" applyBorder="1" applyAlignment="1">
      <alignment horizontal="center" vertical="center" wrapText="1"/>
    </xf>
    <xf numFmtId="0" fontId="79" fillId="5" borderId="5" xfId="0" applyFont="1" applyFill="1" applyBorder="1" applyAlignment="1">
      <alignment horizontal="center" vertical="center" wrapText="1"/>
    </xf>
    <xf numFmtId="0" fontId="11" fillId="0" borderId="0" xfId="0" applyFont="1" applyAlignment="1" applyProtection="1">
      <alignment vertical="center"/>
      <protection locked="0"/>
    </xf>
    <xf numFmtId="9" fontId="12" fillId="0" borderId="0" xfId="2" applyFont="1" applyBorder="1" applyAlignment="1" applyProtection="1">
      <alignment vertical="center"/>
      <protection locked="0"/>
    </xf>
    <xf numFmtId="0" fontId="0" fillId="0" borderId="38" xfId="0" applyBorder="1" applyAlignment="1">
      <alignment horizontal="center" vertical="center"/>
    </xf>
    <xf numFmtId="0" fontId="11" fillId="0" borderId="40" xfId="0" applyFont="1" applyBorder="1" applyAlignment="1" applyProtection="1">
      <alignment vertical="center"/>
      <protection locked="0"/>
    </xf>
    <xf numFmtId="9" fontId="12" fillId="0" borderId="40" xfId="2" applyFont="1" applyBorder="1" applyAlignment="1" applyProtection="1">
      <alignment vertical="center"/>
      <protection locked="0"/>
    </xf>
    <xf numFmtId="0" fontId="0" fillId="0" borderId="40" xfId="0" applyBorder="1" applyAlignment="1">
      <alignment vertical="center"/>
    </xf>
    <xf numFmtId="0" fontId="0" fillId="0" borderId="41" xfId="0" applyBorder="1" applyAlignment="1">
      <alignment horizontal="center" vertical="center"/>
    </xf>
    <xf numFmtId="0" fontId="21" fillId="3" borderId="57" xfId="0" applyFont="1" applyFill="1" applyBorder="1" applyAlignment="1">
      <alignment horizontal="left" vertical="center"/>
    </xf>
    <xf numFmtId="0" fontId="21" fillId="3" borderId="43" xfId="0" applyFont="1" applyFill="1" applyBorder="1" applyAlignment="1">
      <alignment horizontal="left" vertical="center"/>
    </xf>
    <xf numFmtId="0" fontId="21" fillId="0" borderId="0" xfId="0" applyFont="1" applyAlignment="1">
      <alignment horizontal="right" vertical="center"/>
    </xf>
    <xf numFmtId="44" fontId="53" fillId="0" borderId="75" xfId="1" applyFont="1" applyFill="1" applyBorder="1" applyAlignment="1">
      <alignment horizontal="center" vertical="center" wrapText="1"/>
    </xf>
    <xf numFmtId="44" fontId="53" fillId="0" borderId="67" xfId="1" applyFont="1" applyFill="1" applyBorder="1" applyAlignment="1">
      <alignment horizontal="center" vertical="center" wrapText="1"/>
    </xf>
    <xf numFmtId="44" fontId="69" fillId="6" borderId="77" xfId="1" applyFont="1" applyFill="1" applyBorder="1" applyAlignment="1">
      <alignment vertical="center"/>
    </xf>
    <xf numFmtId="44" fontId="67" fillId="12" borderId="74" xfId="1" applyFont="1" applyFill="1" applyBorder="1" applyAlignment="1">
      <alignment vertical="center"/>
    </xf>
    <xf numFmtId="44" fontId="67" fillId="12" borderId="1" xfId="1" applyFont="1" applyFill="1" applyBorder="1" applyAlignment="1">
      <alignment vertical="center"/>
    </xf>
    <xf numFmtId="44" fontId="67" fillId="12" borderId="85" xfId="1" applyFont="1" applyFill="1" applyBorder="1" applyAlignment="1">
      <alignment vertical="center"/>
    </xf>
    <xf numFmtId="44" fontId="69" fillId="6" borderId="33" xfId="1" applyFont="1" applyFill="1" applyBorder="1" applyAlignment="1">
      <alignment vertical="center"/>
    </xf>
    <xf numFmtId="44" fontId="69" fillId="6" borderId="38" xfId="1" applyFont="1" applyFill="1" applyBorder="1" applyAlignment="1">
      <alignment vertical="center"/>
    </xf>
    <xf numFmtId="44" fontId="69" fillId="6" borderId="86" xfId="1" applyFont="1" applyFill="1" applyBorder="1" applyAlignment="1">
      <alignment horizontal="center" vertical="center"/>
    </xf>
    <xf numFmtId="0" fontId="27" fillId="3" borderId="87" xfId="0" applyFont="1" applyFill="1" applyBorder="1" applyAlignment="1">
      <alignment horizontal="center" vertical="center"/>
    </xf>
    <xf numFmtId="0" fontId="27" fillId="3" borderId="69" xfId="0" applyFont="1" applyFill="1" applyBorder="1" applyAlignment="1">
      <alignment horizontal="center" vertical="center"/>
    </xf>
    <xf numFmtId="0" fontId="38" fillId="6" borderId="89" xfId="0" applyFont="1" applyFill="1" applyBorder="1" applyAlignment="1">
      <alignment horizontal="center" vertical="center" wrapText="1"/>
    </xf>
    <xf numFmtId="0" fontId="38" fillId="6" borderId="86" xfId="0" applyFont="1" applyFill="1" applyBorder="1" applyAlignment="1">
      <alignment horizontal="center" vertical="center" wrapText="1"/>
    </xf>
    <xf numFmtId="0" fontId="39" fillId="6" borderId="89" xfId="0" applyFont="1" applyFill="1" applyBorder="1" applyAlignment="1">
      <alignment horizontal="center" vertical="center" wrapText="1"/>
    </xf>
    <xf numFmtId="0" fontId="38" fillId="6" borderId="35" xfId="0" applyFont="1" applyFill="1" applyBorder="1" applyAlignment="1">
      <alignment horizontal="center" vertical="center" wrapText="1"/>
    </xf>
    <xf numFmtId="44" fontId="23" fillId="6" borderId="53" xfId="1" applyFont="1" applyFill="1" applyBorder="1" applyAlignment="1">
      <alignment horizontal="center" vertical="center"/>
    </xf>
    <xf numFmtId="0" fontId="45" fillId="3" borderId="89" xfId="0" applyFont="1" applyFill="1" applyBorder="1" applyAlignment="1">
      <alignment horizontal="center" vertical="center" wrapText="1"/>
    </xf>
    <xf numFmtId="0" fontId="45" fillId="3" borderId="35" xfId="0" applyFont="1" applyFill="1" applyBorder="1" applyAlignment="1">
      <alignment horizontal="center" vertical="center" wrapText="1"/>
    </xf>
    <xf numFmtId="44" fontId="71" fillId="0" borderId="0" xfId="1" applyFont="1" applyFill="1" applyBorder="1" applyAlignment="1">
      <alignment vertical="center"/>
    </xf>
    <xf numFmtId="44" fontId="69" fillId="0" borderId="0" xfId="1" applyFont="1" applyFill="1" applyBorder="1" applyAlignment="1">
      <alignment vertical="center"/>
    </xf>
    <xf numFmtId="44" fontId="30" fillId="9" borderId="31" xfId="1" applyFont="1" applyFill="1" applyBorder="1" applyAlignment="1">
      <alignment horizontal="right" vertical="center"/>
    </xf>
    <xf numFmtId="44" fontId="21" fillId="0" borderId="92" xfId="0" applyNumberFormat="1" applyFont="1" applyBorder="1" applyAlignment="1">
      <alignment horizontal="center" vertical="center"/>
    </xf>
    <xf numFmtId="0" fontId="21" fillId="0" borderId="93" xfId="0" applyFont="1" applyBorder="1" applyAlignment="1">
      <alignment horizontal="center" vertical="center"/>
    </xf>
    <xf numFmtId="44" fontId="21" fillId="14" borderId="11" xfId="0" applyNumberFormat="1" applyFont="1" applyFill="1" applyBorder="1" applyAlignment="1">
      <alignment horizontal="center" vertical="center"/>
    </xf>
    <xf numFmtId="44" fontId="21" fillId="13" borderId="13" xfId="0" applyNumberFormat="1" applyFont="1" applyFill="1" applyBorder="1" applyAlignment="1">
      <alignment horizontal="center" vertical="center"/>
    </xf>
    <xf numFmtId="44" fontId="34" fillId="5" borderId="16" xfId="0" applyNumberFormat="1" applyFont="1" applyFill="1" applyBorder="1" applyAlignment="1">
      <alignment horizontal="center" vertical="center"/>
    </xf>
    <xf numFmtId="44" fontId="56" fillId="9" borderId="98" xfId="0" applyNumberFormat="1" applyFont="1" applyFill="1" applyBorder="1" applyAlignment="1">
      <alignment vertical="center"/>
    </xf>
    <xf numFmtId="44" fontId="23" fillId="9" borderId="98" xfId="0" applyNumberFormat="1" applyFont="1" applyFill="1" applyBorder="1" applyAlignment="1">
      <alignment vertical="center"/>
    </xf>
    <xf numFmtId="44" fontId="56" fillId="13" borderId="102" xfId="0" applyNumberFormat="1" applyFont="1" applyFill="1" applyBorder="1" applyAlignment="1">
      <alignment vertical="center"/>
    </xf>
    <xf numFmtId="44" fontId="30" fillId="9" borderId="37" xfId="1" applyFont="1" applyFill="1" applyBorder="1" applyAlignment="1">
      <alignment horizontal="right" vertical="center"/>
    </xf>
    <xf numFmtId="0" fontId="21" fillId="0" borderId="103" xfId="0" applyFont="1" applyBorder="1" applyAlignment="1">
      <alignment horizontal="center" vertical="center"/>
    </xf>
    <xf numFmtId="0" fontId="21" fillId="0" borderId="42" xfId="0" applyFont="1" applyBorder="1" applyAlignment="1">
      <alignment horizontal="center" vertical="center"/>
    </xf>
    <xf numFmtId="44" fontId="34" fillId="5" borderId="39" xfId="0" applyNumberFormat="1" applyFont="1" applyFill="1" applyBorder="1" applyAlignment="1">
      <alignment horizontal="center" vertical="center"/>
    </xf>
    <xf numFmtId="44" fontId="34" fillId="15" borderId="41" xfId="0" applyNumberFormat="1" applyFont="1" applyFill="1" applyBorder="1" applyAlignment="1">
      <alignment vertical="center"/>
    </xf>
    <xf numFmtId="0" fontId="54" fillId="8" borderId="75" xfId="0" applyFont="1" applyFill="1" applyBorder="1" applyAlignment="1">
      <alignment horizontal="center" vertical="center"/>
    </xf>
    <xf numFmtId="0" fontId="54" fillId="16" borderId="78" xfId="0" applyFont="1" applyFill="1" applyBorder="1" applyAlignment="1">
      <alignment horizontal="center" vertical="center" wrapText="1"/>
    </xf>
    <xf numFmtId="0" fontId="54" fillId="5" borderId="7" xfId="0" applyFont="1" applyFill="1" applyBorder="1" applyAlignment="1">
      <alignment horizontal="center" vertical="center" wrapText="1"/>
    </xf>
    <xf numFmtId="0" fontId="54" fillId="8" borderId="23" xfId="0" applyFont="1" applyFill="1" applyBorder="1" applyAlignment="1">
      <alignment horizontal="center" vertical="center" wrapText="1"/>
    </xf>
    <xf numFmtId="0" fontId="54" fillId="15" borderId="8" xfId="0" applyFont="1" applyFill="1" applyBorder="1" applyAlignment="1">
      <alignment horizontal="center" vertical="center" wrapText="1"/>
    </xf>
    <xf numFmtId="0" fontId="21" fillId="3" borderId="12" xfId="0" applyFont="1" applyFill="1" applyBorder="1" applyAlignment="1">
      <alignment horizontal="left" vertical="center" wrapText="1"/>
    </xf>
    <xf numFmtId="44" fontId="23" fillId="9" borderId="13" xfId="0" applyNumberFormat="1" applyFont="1" applyFill="1" applyBorder="1" applyAlignment="1">
      <alignment horizontal="right" vertical="center"/>
    </xf>
    <xf numFmtId="44" fontId="23" fillId="9" borderId="90" xfId="0" applyNumberFormat="1" applyFont="1" applyFill="1" applyBorder="1" applyAlignment="1">
      <alignment horizontal="right" vertical="center"/>
    </xf>
    <xf numFmtId="44" fontId="30" fillId="9" borderId="28" xfId="1" applyFont="1" applyFill="1" applyBorder="1" applyAlignment="1">
      <alignment horizontal="right" vertical="center"/>
    </xf>
    <xf numFmtId="0" fontId="66" fillId="12" borderId="105" xfId="0" applyFont="1" applyFill="1" applyBorder="1" applyAlignment="1">
      <alignment horizontal="center" vertical="center" wrapText="1"/>
    </xf>
    <xf numFmtId="0" fontId="66" fillId="12" borderId="78" xfId="0" applyFont="1" applyFill="1" applyBorder="1" applyAlignment="1">
      <alignment horizontal="center" vertical="center" wrapText="1"/>
    </xf>
    <xf numFmtId="0" fontId="66" fillId="12" borderId="79" xfId="0" applyFont="1" applyFill="1" applyBorder="1" applyAlignment="1">
      <alignment horizontal="center" vertical="center" wrapText="1"/>
    </xf>
    <xf numFmtId="44" fontId="68" fillId="0" borderId="11" xfId="1" applyFont="1" applyBorder="1" applyAlignment="1">
      <alignment horizontal="center" vertical="center"/>
    </xf>
    <xf numFmtId="0" fontId="65" fillId="5" borderId="3" xfId="0" applyFont="1" applyFill="1" applyBorder="1" applyAlignment="1">
      <alignment horizontal="center" vertical="center"/>
    </xf>
    <xf numFmtId="0" fontId="65" fillId="5" borderId="4" xfId="0" applyFont="1" applyFill="1" applyBorder="1" applyAlignment="1">
      <alignment horizontal="center" vertical="center"/>
    </xf>
    <xf numFmtId="9" fontId="21" fillId="3" borderId="69" xfId="0" applyNumberFormat="1" applyFont="1" applyFill="1" applyBorder="1" applyAlignment="1">
      <alignment vertical="center"/>
    </xf>
    <xf numFmtId="44" fontId="55" fillId="9" borderId="69" xfId="0" applyNumberFormat="1" applyFont="1" applyFill="1" applyBorder="1" applyAlignment="1">
      <alignment vertical="center"/>
    </xf>
    <xf numFmtId="0" fontId="80" fillId="3" borderId="39" xfId="0" applyFont="1" applyFill="1" applyBorder="1" applyAlignment="1">
      <alignment horizontal="left" vertical="center" wrapText="1"/>
    </xf>
    <xf numFmtId="0" fontId="38" fillId="6" borderId="104" xfId="0" applyFont="1" applyFill="1" applyBorder="1" applyAlignment="1">
      <alignment horizontal="center" vertical="center" wrapText="1"/>
    </xf>
    <xf numFmtId="44" fontId="21" fillId="6" borderId="13" xfId="1" applyFont="1" applyFill="1" applyBorder="1" applyAlignment="1">
      <alignment horizontal="center" vertical="center"/>
    </xf>
    <xf numFmtId="44" fontId="21" fillId="6" borderId="16" xfId="1" applyFont="1" applyFill="1" applyBorder="1" applyAlignment="1">
      <alignment horizontal="center" vertical="center"/>
    </xf>
    <xf numFmtId="0" fontId="45" fillId="3" borderId="104" xfId="0" applyFont="1" applyFill="1" applyBorder="1" applyAlignment="1">
      <alignment horizontal="center" vertical="center" wrapText="1"/>
    </xf>
    <xf numFmtId="44" fontId="21" fillId="3" borderId="13" xfId="1" applyFont="1" applyFill="1" applyBorder="1" applyAlignment="1">
      <alignment horizontal="center" vertical="center"/>
    </xf>
    <xf numFmtId="0" fontId="21" fillId="6" borderId="80" xfId="0" applyFont="1" applyFill="1" applyBorder="1" applyAlignment="1">
      <alignment horizontal="center" vertical="center"/>
    </xf>
    <xf numFmtId="44" fontId="21" fillId="3" borderId="15" xfId="1" applyFont="1" applyFill="1" applyBorder="1" applyAlignment="1">
      <alignment horizontal="center" vertical="center"/>
    </xf>
    <xf numFmtId="44" fontId="21" fillId="3" borderId="16" xfId="1" applyFont="1" applyFill="1" applyBorder="1" applyAlignment="1">
      <alignment horizontal="center" vertical="center"/>
    </xf>
    <xf numFmtId="44" fontId="21" fillId="9" borderId="1" xfId="1" applyFont="1" applyFill="1" applyBorder="1" applyAlignment="1">
      <alignment horizontal="right" vertical="center"/>
    </xf>
    <xf numFmtId="44" fontId="21" fillId="9" borderId="18" xfId="1" applyFont="1" applyFill="1" applyBorder="1" applyAlignment="1">
      <alignment horizontal="right" vertical="center"/>
    </xf>
    <xf numFmtId="44" fontId="21" fillId="9" borderId="19" xfId="1" applyFont="1" applyFill="1" applyBorder="1" applyAlignment="1">
      <alignment horizontal="right" vertical="center"/>
    </xf>
    <xf numFmtId="44" fontId="34" fillId="5" borderId="85" xfId="1" applyFont="1" applyFill="1" applyBorder="1" applyAlignment="1">
      <alignment horizontal="right" vertical="center" wrapText="1"/>
    </xf>
    <xf numFmtId="44" fontId="34" fillId="5" borderId="21" xfId="1" applyFont="1" applyFill="1" applyBorder="1" applyAlignment="1">
      <alignment horizontal="right" vertical="center" wrapText="1"/>
    </xf>
    <xf numFmtId="44" fontId="34" fillId="5" borderId="29" xfId="1" applyFont="1" applyFill="1" applyBorder="1" applyAlignment="1">
      <alignment horizontal="right" vertical="center" wrapText="1"/>
    </xf>
    <xf numFmtId="0" fontId="29" fillId="7" borderId="2" xfId="0" applyFont="1" applyFill="1" applyBorder="1" applyAlignment="1">
      <alignment horizontal="center" vertical="center"/>
    </xf>
    <xf numFmtId="0" fontId="29" fillId="7" borderId="3" xfId="0" applyFont="1" applyFill="1" applyBorder="1" applyAlignment="1">
      <alignment horizontal="center" vertical="center"/>
    </xf>
    <xf numFmtId="0" fontId="29" fillId="7" borderId="7" xfId="0" applyFont="1" applyFill="1" applyBorder="1" applyAlignment="1">
      <alignment horizontal="center" vertical="center"/>
    </xf>
    <xf numFmtId="0" fontId="29" fillId="7" borderId="8" xfId="0" applyFont="1" applyFill="1" applyBorder="1" applyAlignment="1">
      <alignment horizontal="center" vertical="center"/>
    </xf>
    <xf numFmtId="9" fontId="21" fillId="3" borderId="36" xfId="0" applyNumberFormat="1" applyFont="1" applyFill="1" applyBorder="1" applyAlignment="1">
      <alignment horizontal="center" vertical="center"/>
    </xf>
    <xf numFmtId="9" fontId="21" fillId="3" borderId="35" xfId="0" applyNumberFormat="1" applyFont="1" applyFill="1" applyBorder="1" applyAlignment="1">
      <alignment horizontal="center" vertical="center"/>
    </xf>
    <xf numFmtId="44" fontId="55" fillId="9" borderId="36" xfId="0" applyNumberFormat="1" applyFont="1" applyFill="1" applyBorder="1" applyAlignment="1">
      <alignment horizontal="center" vertical="center"/>
    </xf>
    <xf numFmtId="44" fontId="55" fillId="9" borderId="35" xfId="0" applyNumberFormat="1" applyFont="1" applyFill="1" applyBorder="1" applyAlignment="1">
      <alignment horizontal="center" vertical="center"/>
    </xf>
    <xf numFmtId="44" fontId="55" fillId="9" borderId="36" xfId="0" applyNumberFormat="1" applyFont="1" applyFill="1" applyBorder="1" applyAlignment="1">
      <alignment horizontal="center" vertical="center" wrapText="1"/>
    </xf>
    <xf numFmtId="44" fontId="55" fillId="9" borderId="10" xfId="0" applyNumberFormat="1" applyFont="1" applyFill="1" applyBorder="1" applyAlignment="1">
      <alignment horizontal="center" vertical="center" wrapText="1"/>
    </xf>
    <xf numFmtId="44" fontId="23" fillId="9" borderId="90" xfId="0" applyNumberFormat="1" applyFont="1" applyFill="1" applyBorder="1" applyAlignment="1">
      <alignment horizontal="center" vertical="center"/>
    </xf>
    <xf numFmtId="44" fontId="23" fillId="9" borderId="104" xfId="0" applyNumberFormat="1" applyFont="1" applyFill="1" applyBorder="1" applyAlignment="1">
      <alignment horizontal="center" vertical="center"/>
    </xf>
    <xf numFmtId="44" fontId="23" fillId="9" borderId="70" xfId="0" applyNumberFormat="1" applyFont="1" applyFill="1" applyBorder="1" applyAlignment="1">
      <alignment horizontal="center" vertical="center"/>
    </xf>
    <xf numFmtId="44" fontId="23" fillId="9" borderId="90" xfId="0" applyNumberFormat="1" applyFont="1" applyFill="1" applyBorder="1" applyAlignment="1">
      <alignment horizontal="center" vertical="center" wrapText="1"/>
    </xf>
    <xf numFmtId="44" fontId="23" fillId="9" borderId="11" xfId="0" applyNumberFormat="1" applyFont="1" applyFill="1" applyBorder="1" applyAlignment="1">
      <alignment horizontal="center" vertical="center" wrapText="1"/>
    </xf>
    <xf numFmtId="44" fontId="21" fillId="9" borderId="75" xfId="1" applyFont="1" applyFill="1" applyBorder="1" applyAlignment="1">
      <alignment horizontal="right" vertical="center"/>
    </xf>
    <xf numFmtId="44" fontId="21" fillId="9" borderId="56" xfId="1" applyFont="1" applyFill="1" applyBorder="1" applyAlignment="1">
      <alignment horizontal="right" vertical="center"/>
    </xf>
    <xf numFmtId="44" fontId="21" fillId="9" borderId="67" xfId="1" applyFont="1" applyFill="1" applyBorder="1" applyAlignment="1">
      <alignment horizontal="right" vertical="center"/>
    </xf>
    <xf numFmtId="0" fontId="37" fillId="8" borderId="94" xfId="0" applyFont="1" applyFill="1" applyBorder="1" applyAlignment="1">
      <alignment horizontal="center" vertical="center"/>
    </xf>
    <xf numFmtId="0" fontId="37" fillId="8" borderId="95" xfId="0" applyFont="1" applyFill="1" applyBorder="1" applyAlignment="1">
      <alignment horizontal="center" vertical="center"/>
    </xf>
    <xf numFmtId="0" fontId="37" fillId="8" borderId="96" xfId="0" applyFont="1" applyFill="1" applyBorder="1" applyAlignment="1">
      <alignment horizontal="center" vertical="center"/>
    </xf>
    <xf numFmtId="0" fontId="37" fillId="8" borderId="2" xfId="0" applyFont="1" applyFill="1" applyBorder="1" applyAlignment="1">
      <alignment horizontal="center" vertical="center"/>
    </xf>
    <xf numFmtId="0" fontId="37" fillId="8" borderId="3" xfId="0" applyFont="1" applyFill="1" applyBorder="1" applyAlignment="1">
      <alignment horizontal="center" vertical="center"/>
    </xf>
    <xf numFmtId="0" fontId="37" fillId="8" borderId="4" xfId="0" applyFont="1" applyFill="1" applyBorder="1" applyAlignment="1">
      <alignment horizontal="center" vertical="center"/>
    </xf>
    <xf numFmtId="0" fontId="54" fillId="5" borderId="55" xfId="0" applyFont="1" applyFill="1" applyBorder="1" applyAlignment="1">
      <alignment horizontal="right" vertical="center"/>
    </xf>
    <xf numFmtId="0" fontId="54" fillId="5" borderId="60" xfId="0" applyFont="1" applyFill="1" applyBorder="1" applyAlignment="1">
      <alignment horizontal="right" vertical="center"/>
    </xf>
    <xf numFmtId="0" fontId="54" fillId="2" borderId="3" xfId="0" applyFont="1" applyFill="1" applyBorder="1" applyAlignment="1">
      <alignment horizontal="center" vertical="center"/>
    </xf>
    <xf numFmtId="9" fontId="21" fillId="3" borderId="36" xfId="0" applyNumberFormat="1" applyFont="1" applyFill="1" applyBorder="1" applyAlignment="1">
      <alignment horizontal="center" vertical="center" wrapText="1"/>
    </xf>
    <xf numFmtId="9" fontId="21" fillId="3" borderId="10" xfId="0" applyNumberFormat="1" applyFont="1" applyFill="1" applyBorder="1" applyAlignment="1">
      <alignment horizontal="center" vertical="center" wrapText="1"/>
    </xf>
    <xf numFmtId="44" fontId="23" fillId="9" borderId="97" xfId="1" applyFont="1" applyFill="1" applyBorder="1" applyAlignment="1">
      <alignment horizontal="right" vertical="center"/>
    </xf>
    <xf numFmtId="44" fontId="23" fillId="9" borderId="91" xfId="1" applyFont="1" applyFill="1" applyBorder="1" applyAlignment="1">
      <alignment horizontal="right" vertical="center"/>
    </xf>
    <xf numFmtId="44" fontId="23" fillId="9" borderId="82" xfId="1" applyFont="1" applyFill="1" applyBorder="1" applyAlignment="1">
      <alignment horizontal="right" vertical="center"/>
    </xf>
    <xf numFmtId="0" fontId="23" fillId="9" borderId="97" xfId="0" applyFont="1" applyFill="1" applyBorder="1" applyAlignment="1">
      <alignment horizontal="right" vertical="center"/>
    </xf>
    <xf numFmtId="0" fontId="23" fillId="9" borderId="91" xfId="0" applyFont="1" applyFill="1" applyBorder="1" applyAlignment="1">
      <alignment horizontal="right" vertical="center"/>
    </xf>
    <xf numFmtId="0" fontId="23" fillId="9" borderId="82" xfId="0" applyFont="1" applyFill="1" applyBorder="1" applyAlignment="1">
      <alignment horizontal="right" vertical="center"/>
    </xf>
    <xf numFmtId="44" fontId="34" fillId="19" borderId="2" xfId="1" applyFont="1" applyFill="1" applyBorder="1" applyAlignment="1">
      <alignment horizontal="right" vertical="center" wrapText="1"/>
    </xf>
    <xf numFmtId="44" fontId="34" fillId="19" borderId="3" xfId="1" applyFont="1" applyFill="1" applyBorder="1" applyAlignment="1">
      <alignment horizontal="right" vertical="center" wrapText="1"/>
    </xf>
    <xf numFmtId="44" fontId="34" fillId="19" borderId="4" xfId="1" applyFont="1" applyFill="1" applyBorder="1" applyAlignment="1">
      <alignment horizontal="right" vertical="center" wrapText="1"/>
    </xf>
    <xf numFmtId="44" fontId="34" fillId="14" borderId="2" xfId="1" applyFont="1" applyFill="1" applyBorder="1" applyAlignment="1">
      <alignment horizontal="right" vertical="center" wrapText="1"/>
    </xf>
    <xf numFmtId="44" fontId="34" fillId="14" borderId="3" xfId="1" applyFont="1" applyFill="1" applyBorder="1" applyAlignment="1">
      <alignment horizontal="right" vertical="center" wrapText="1"/>
    </xf>
    <xf numFmtId="44" fontId="34" fillId="14" borderId="4" xfId="1" applyFont="1" applyFill="1" applyBorder="1" applyAlignment="1">
      <alignment horizontal="right" vertical="center" wrapText="1"/>
    </xf>
    <xf numFmtId="0" fontId="39" fillId="9" borderId="6" xfId="0" applyFont="1" applyFill="1" applyBorder="1" applyAlignment="1" applyProtection="1">
      <alignment horizontal="right" vertical="center" wrapText="1"/>
      <protection locked="0"/>
    </xf>
    <xf numFmtId="0" fontId="39" fillId="9" borderId="7" xfId="0" applyFont="1" applyFill="1" applyBorder="1" applyAlignment="1" applyProtection="1">
      <alignment horizontal="right" vertical="center" wrapText="1"/>
      <protection locked="0"/>
    </xf>
    <xf numFmtId="0" fontId="39" fillId="9" borderId="8" xfId="0" applyFont="1" applyFill="1" applyBorder="1" applyAlignment="1" applyProtection="1">
      <alignment horizontal="right" vertical="center" wrapText="1"/>
      <protection locked="0"/>
    </xf>
    <xf numFmtId="0" fontId="39" fillId="9" borderId="2" xfId="0" applyFont="1" applyFill="1" applyBorder="1" applyAlignment="1" applyProtection="1">
      <alignment horizontal="right" vertical="center" wrapText="1"/>
      <protection locked="0"/>
    </xf>
    <xf numFmtId="0" fontId="39" fillId="9" borderId="3" xfId="0" applyFont="1" applyFill="1" applyBorder="1" applyAlignment="1" applyProtection="1">
      <alignment horizontal="right" vertical="center" wrapText="1"/>
      <protection locked="0"/>
    </xf>
    <xf numFmtId="0" fontId="39" fillId="9" borderId="4" xfId="0" applyFont="1" applyFill="1" applyBorder="1" applyAlignment="1" applyProtection="1">
      <alignment horizontal="right" vertical="center" wrapText="1"/>
      <protection locked="0"/>
    </xf>
    <xf numFmtId="0" fontId="44" fillId="17" borderId="2" xfId="0" applyFont="1" applyFill="1" applyBorder="1" applyAlignment="1">
      <alignment horizontal="center" vertical="center"/>
    </xf>
    <xf numFmtId="0" fontId="44" fillId="17" borderId="3" xfId="0" applyFont="1" applyFill="1" applyBorder="1" applyAlignment="1">
      <alignment horizontal="center" vertical="center"/>
    </xf>
    <xf numFmtId="0" fontId="44" fillId="17" borderId="4" xfId="0" applyFont="1" applyFill="1" applyBorder="1" applyAlignment="1">
      <alignment horizontal="center" vertical="center"/>
    </xf>
    <xf numFmtId="44" fontId="56" fillId="9" borderId="99" xfId="1" applyFont="1" applyFill="1" applyBorder="1" applyAlignment="1">
      <alignment horizontal="right" vertical="center" wrapText="1"/>
    </xf>
    <xf numFmtId="44" fontId="56" fillId="9" borderId="100" xfId="1" applyFont="1" applyFill="1" applyBorder="1" applyAlignment="1">
      <alignment horizontal="right" vertical="center" wrapText="1"/>
    </xf>
    <xf numFmtId="44" fontId="56" fillId="9" borderId="101" xfId="1" applyFont="1" applyFill="1" applyBorder="1" applyAlignment="1">
      <alignment horizontal="right" vertical="center" wrapText="1"/>
    </xf>
    <xf numFmtId="0" fontId="20" fillId="8" borderId="6" xfId="0" applyFont="1" applyFill="1" applyBorder="1" applyAlignment="1">
      <alignment horizontal="center" vertical="center"/>
    </xf>
    <xf numFmtId="0" fontId="20" fillId="8" borderId="7" xfId="0" applyFont="1" applyFill="1" applyBorder="1" applyAlignment="1">
      <alignment horizontal="center" vertical="center"/>
    </xf>
    <xf numFmtId="0" fontId="20" fillId="8" borderId="8" xfId="0" applyFont="1" applyFill="1" applyBorder="1" applyAlignment="1">
      <alignment horizontal="center" vertical="center"/>
    </xf>
    <xf numFmtId="0" fontId="20" fillId="8" borderId="39" xfId="0" applyFont="1" applyFill="1" applyBorder="1" applyAlignment="1">
      <alignment horizontal="center" vertical="center"/>
    </xf>
    <xf numFmtId="0" fontId="20" fillId="8" borderId="40" xfId="0" applyFont="1" applyFill="1" applyBorder="1" applyAlignment="1">
      <alignment horizontal="center" vertical="center"/>
    </xf>
    <xf numFmtId="0" fontId="20" fillId="8" borderId="41" xfId="0" applyFont="1" applyFill="1" applyBorder="1" applyAlignment="1">
      <alignment horizontal="center" vertical="center"/>
    </xf>
    <xf numFmtId="0" fontId="27" fillId="4" borderId="83" xfId="0" applyFont="1" applyFill="1" applyBorder="1" applyAlignment="1" applyProtection="1">
      <alignment horizontal="left" vertical="center"/>
      <protection locked="0"/>
    </xf>
    <xf numFmtId="0" fontId="27" fillId="4" borderId="84" xfId="0" applyFont="1" applyFill="1" applyBorder="1" applyAlignment="1" applyProtection="1">
      <alignment horizontal="left" vertical="center"/>
      <protection locked="0"/>
    </xf>
    <xf numFmtId="0" fontId="27" fillId="4" borderId="3" xfId="0" applyFont="1" applyFill="1" applyBorder="1" applyAlignment="1" applyProtection="1">
      <alignment horizontal="left" vertical="center"/>
      <protection locked="0"/>
    </xf>
    <xf numFmtId="0" fontId="27" fillId="4" borderId="4" xfId="0" applyFont="1" applyFill="1" applyBorder="1" applyAlignment="1" applyProtection="1">
      <alignment horizontal="left" vertical="center"/>
      <protection locked="0"/>
    </xf>
    <xf numFmtId="0" fontId="36" fillId="8" borderId="6" xfId="0" applyFont="1" applyFill="1" applyBorder="1" applyAlignment="1">
      <alignment horizontal="center" vertical="center"/>
    </xf>
    <xf numFmtId="0" fontId="36" fillId="8" borderId="7" xfId="0" applyFont="1" applyFill="1" applyBorder="1" applyAlignment="1">
      <alignment horizontal="center" vertical="center"/>
    </xf>
    <xf numFmtId="0" fontId="36" fillId="8" borderId="8" xfId="0" applyFont="1" applyFill="1" applyBorder="1" applyAlignment="1">
      <alignment horizontal="center" vertical="center"/>
    </xf>
    <xf numFmtId="0" fontId="29" fillId="8" borderId="2" xfId="0" applyFont="1" applyFill="1" applyBorder="1" applyAlignment="1">
      <alignment horizontal="center" vertical="center"/>
    </xf>
    <xf numFmtId="0" fontId="29" fillId="8" borderId="3" xfId="0" applyFont="1" applyFill="1" applyBorder="1" applyAlignment="1">
      <alignment horizontal="center" vertical="center"/>
    </xf>
    <xf numFmtId="0" fontId="29" fillId="8" borderId="4" xfId="0" applyFont="1" applyFill="1" applyBorder="1" applyAlignment="1">
      <alignment horizontal="center" vertical="center"/>
    </xf>
    <xf numFmtId="0" fontId="30" fillId="3" borderId="68" xfId="0" applyFont="1" applyFill="1" applyBorder="1" applyAlignment="1">
      <alignment horizontal="right" vertical="center"/>
    </xf>
    <xf numFmtId="0" fontId="30" fillId="3" borderId="88" xfId="0" applyFont="1" applyFill="1" applyBorder="1" applyAlignment="1">
      <alignment horizontal="right" vertical="center"/>
    </xf>
    <xf numFmtId="0" fontId="30" fillId="3" borderId="17" xfId="0" applyFont="1" applyFill="1" applyBorder="1" applyAlignment="1">
      <alignment horizontal="right" vertical="center"/>
    </xf>
    <xf numFmtId="0" fontId="30" fillId="3" borderId="20" xfId="0" applyFont="1" applyFill="1" applyBorder="1" applyAlignment="1">
      <alignment horizontal="right" vertical="center"/>
    </xf>
    <xf numFmtId="0" fontId="30" fillId="3" borderId="18" xfId="0" applyFont="1" applyFill="1" applyBorder="1" applyAlignment="1">
      <alignment horizontal="right" vertical="center"/>
    </xf>
    <xf numFmtId="0" fontId="30" fillId="3" borderId="19" xfId="0" applyFont="1" applyFill="1" applyBorder="1" applyAlignment="1">
      <alignment horizontal="right" vertical="center"/>
    </xf>
    <xf numFmtId="0" fontId="23" fillId="20" borderId="68" xfId="0" applyFont="1" applyFill="1" applyBorder="1" applyAlignment="1">
      <alignment horizontal="center" vertical="center"/>
    </xf>
    <xf numFmtId="0" fontId="37" fillId="17" borderId="2" xfId="0" applyFont="1" applyFill="1" applyBorder="1" applyAlignment="1">
      <alignment horizontal="center" vertical="center"/>
    </xf>
    <xf numFmtId="0" fontId="37" fillId="17" borderId="3" xfId="0" applyFont="1" applyFill="1" applyBorder="1" applyAlignment="1">
      <alignment horizontal="center" vertical="center"/>
    </xf>
    <xf numFmtId="0" fontId="37" fillId="17" borderId="4" xfId="0" applyFont="1" applyFill="1" applyBorder="1" applyAlignment="1">
      <alignment horizontal="center" vertical="center"/>
    </xf>
    <xf numFmtId="0" fontId="59" fillId="0" borderId="71" xfId="0" applyFont="1" applyBorder="1" applyAlignment="1">
      <alignment horizontal="center" vertical="center" wrapText="1"/>
    </xf>
    <xf numFmtId="0" fontId="59" fillId="0" borderId="72" xfId="0" applyFont="1" applyBorder="1" applyAlignment="1">
      <alignment horizontal="center" vertical="center" wrapText="1"/>
    </xf>
    <xf numFmtId="0" fontId="59" fillId="0" borderId="73" xfId="0" applyFont="1" applyBorder="1" applyAlignment="1">
      <alignment horizontal="center" vertical="center" wrapText="1"/>
    </xf>
    <xf numFmtId="0" fontId="21" fillId="0" borderId="0" xfId="0" applyFont="1" applyAlignment="1">
      <alignment horizontal="left" vertical="center"/>
    </xf>
    <xf numFmtId="0" fontId="21" fillId="0" borderId="0" xfId="0" applyFont="1" applyAlignment="1">
      <alignment horizontal="left" vertical="center" wrapText="1"/>
    </xf>
    <xf numFmtId="0" fontId="23" fillId="0" borderId="0" xfId="0" applyFont="1" applyAlignment="1">
      <alignment horizontal="center" vertical="top"/>
    </xf>
    <xf numFmtId="0" fontId="21" fillId="0" borderId="0" xfId="0" applyFont="1" applyAlignment="1">
      <alignment horizontal="center" vertical="center"/>
    </xf>
    <xf numFmtId="0" fontId="23" fillId="0" borderId="0" xfId="0" applyFont="1" applyAlignment="1">
      <alignment horizontal="center" vertical="top" wrapText="1"/>
    </xf>
    <xf numFmtId="0" fontId="30" fillId="0" borderId="0" xfId="0" applyFont="1" applyAlignment="1">
      <alignment horizontal="left" vertical="center"/>
    </xf>
    <xf numFmtId="0" fontId="30" fillId="0" borderId="0" xfId="0" applyFont="1" applyAlignment="1">
      <alignment horizontal="left" vertical="center" wrapText="1"/>
    </xf>
    <xf numFmtId="0" fontId="0" fillId="0" borderId="0" xfId="0" applyAlignment="1">
      <alignment horizontal="left" vertical="top" wrapText="1"/>
    </xf>
    <xf numFmtId="0" fontId="22" fillId="0" borderId="0" xfId="0" applyFont="1" applyAlignment="1">
      <alignment horizontal="center" wrapText="1"/>
    </xf>
    <xf numFmtId="0" fontId="2" fillId="0" borderId="0" xfId="0" applyFont="1" applyAlignment="1">
      <alignment horizontal="left" vertical="top" wrapText="1"/>
    </xf>
    <xf numFmtId="0" fontId="14" fillId="0" borderId="0" xfId="0" applyFont="1" applyAlignment="1">
      <alignment horizontal="left"/>
    </xf>
    <xf numFmtId="0" fontId="57" fillId="0" borderId="0" xfId="0" applyFont="1" applyAlignment="1">
      <alignment horizontal="left" vertical="center" wrapText="1"/>
    </xf>
    <xf numFmtId="0" fontId="9" fillId="0" borderId="0" xfId="0" applyFont="1" applyAlignment="1">
      <alignment horizontal="left" vertical="center"/>
    </xf>
    <xf numFmtId="0" fontId="21" fillId="0" borderId="0" xfId="0" applyFont="1" applyAlignment="1">
      <alignment horizontal="left" vertical="top" wrapText="1"/>
    </xf>
    <xf numFmtId="0" fontId="60" fillId="0" borderId="44" xfId="0" applyFont="1" applyBorder="1" applyAlignment="1">
      <alignment horizontal="left" vertical="center" wrapText="1"/>
    </xf>
    <xf numFmtId="0" fontId="60" fillId="0" borderId="45" xfId="0" applyFont="1" applyBorder="1" applyAlignment="1">
      <alignment horizontal="left" vertical="center" wrapText="1"/>
    </xf>
    <xf numFmtId="0" fontId="60" fillId="0" borderId="46" xfId="0" applyFont="1" applyBorder="1" applyAlignment="1">
      <alignment horizontal="left" vertical="center" wrapText="1"/>
    </xf>
    <xf numFmtId="0" fontId="60" fillId="0" borderId="47" xfId="0" applyFont="1" applyBorder="1" applyAlignment="1">
      <alignment horizontal="left" vertical="center" wrapText="1"/>
    </xf>
    <xf numFmtId="0" fontId="60" fillId="0" borderId="0" xfId="0" applyFont="1" applyAlignment="1">
      <alignment horizontal="left" vertical="center" wrapText="1"/>
    </xf>
    <xf numFmtId="0" fontId="60" fillId="0" borderId="48" xfId="0" applyFont="1" applyBorder="1" applyAlignment="1">
      <alignment horizontal="left" vertical="center" wrapText="1"/>
    </xf>
    <xf numFmtId="0" fontId="60" fillId="0" borderId="49" xfId="0" applyFont="1" applyBorder="1" applyAlignment="1">
      <alignment horizontal="left" vertical="center" wrapText="1"/>
    </xf>
    <xf numFmtId="0" fontId="60" fillId="0" borderId="50" xfId="0" applyFont="1" applyBorder="1" applyAlignment="1">
      <alignment horizontal="left" vertical="center" wrapText="1"/>
    </xf>
    <xf numFmtId="0" fontId="60" fillId="0" borderId="51" xfId="0" applyFont="1" applyBorder="1" applyAlignment="1">
      <alignment horizontal="left" vertical="center" wrapText="1"/>
    </xf>
    <xf numFmtId="0" fontId="77" fillId="0" borderId="31" xfId="0" applyFont="1" applyBorder="1" applyAlignment="1">
      <alignment horizontal="left" vertical="center"/>
    </xf>
    <xf numFmtId="0" fontId="77" fillId="0" borderId="18" xfId="0" applyFont="1" applyBorder="1" applyAlignment="1">
      <alignment horizontal="left" vertical="center"/>
    </xf>
    <xf numFmtId="0" fontId="77" fillId="0" borderId="19" xfId="0" applyFont="1" applyBorder="1" applyAlignment="1">
      <alignment horizontal="left" vertical="center"/>
    </xf>
    <xf numFmtId="0" fontId="0" fillId="0" borderId="32" xfId="0" applyBorder="1" applyAlignment="1">
      <alignment horizontal="left" vertical="center" wrapText="1"/>
    </xf>
    <xf numFmtId="0" fontId="0" fillId="0" borderId="57" xfId="0" applyBorder="1" applyAlignment="1">
      <alignment horizontal="left" vertical="center" wrapText="1"/>
    </xf>
    <xf numFmtId="0" fontId="0" fillId="0" borderId="43" xfId="0" applyBorder="1" applyAlignment="1">
      <alignment horizontal="left" vertical="center" wrapText="1"/>
    </xf>
    <xf numFmtId="0" fontId="0" fillId="0" borderId="37" xfId="0" applyBorder="1" applyAlignment="1">
      <alignment horizontal="left" vertical="center" wrapText="1"/>
    </xf>
    <xf numFmtId="0" fontId="0" fillId="0" borderId="55" xfId="0" applyBorder="1" applyAlignment="1">
      <alignment horizontal="left" vertical="center" wrapText="1"/>
    </xf>
    <xf numFmtId="0" fontId="0" fillId="0" borderId="60" xfId="0" applyBorder="1" applyAlignment="1">
      <alignment horizontal="left" vertical="center" wrapText="1"/>
    </xf>
    <xf numFmtId="0" fontId="3" fillId="0" borderId="31" xfId="0" applyFont="1" applyBorder="1" applyAlignment="1">
      <alignment horizontal="left" vertical="center" wrapText="1"/>
    </xf>
    <xf numFmtId="0" fontId="3" fillId="0" borderId="18" xfId="0" applyFont="1" applyBorder="1" applyAlignment="1">
      <alignment horizontal="left" vertical="center" wrapText="1"/>
    </xf>
    <xf numFmtId="0" fontId="3" fillId="0" borderId="19" xfId="0" applyFont="1" applyBorder="1" applyAlignment="1">
      <alignment horizontal="left" vertical="center" wrapText="1"/>
    </xf>
    <xf numFmtId="0" fontId="2" fillId="23" borderId="31" xfId="0" applyFont="1" applyFill="1" applyBorder="1" applyAlignment="1">
      <alignment horizontal="right"/>
    </xf>
    <xf numFmtId="0" fontId="2" fillId="23" borderId="18" xfId="0" applyFont="1" applyFill="1" applyBorder="1" applyAlignment="1">
      <alignment horizontal="right"/>
    </xf>
    <xf numFmtId="0" fontId="2" fillId="23" borderId="19" xfId="0" applyFont="1" applyFill="1" applyBorder="1" applyAlignment="1">
      <alignment horizontal="right"/>
    </xf>
    <xf numFmtId="0" fontId="81" fillId="0" borderId="33" xfId="0" applyFont="1" applyBorder="1" applyAlignment="1">
      <alignment horizontal="left" vertical="center" wrapText="1"/>
    </xf>
    <xf numFmtId="0" fontId="6" fillId="0" borderId="0" xfId="0" applyFont="1" applyAlignment="1">
      <alignment horizontal="left" vertical="center" wrapText="1"/>
    </xf>
    <xf numFmtId="0" fontId="13" fillId="7" borderId="28" xfId="0" applyFont="1" applyFill="1" applyBorder="1" applyAlignment="1">
      <alignment horizontal="center" vertical="center"/>
    </xf>
    <xf numFmtId="0" fontId="13" fillId="7" borderId="21" xfId="0" applyFont="1" applyFill="1" applyBorder="1" applyAlignment="1">
      <alignment horizontal="center" vertical="center"/>
    </xf>
    <xf numFmtId="0" fontId="13" fillId="7" borderId="29" xfId="0" applyFont="1" applyFill="1" applyBorder="1" applyAlignment="1">
      <alignment horizontal="center" vertical="center"/>
    </xf>
    <xf numFmtId="0" fontId="23" fillId="18" borderId="59" xfId="0" applyFont="1" applyFill="1" applyBorder="1" applyAlignment="1">
      <alignment horizontal="center" vertical="center"/>
    </xf>
    <xf numFmtId="0" fontId="23" fillId="18" borderId="59" xfId="0" applyFont="1" applyFill="1" applyBorder="1" applyAlignment="1">
      <alignment horizontal="center" vertical="center" wrapText="1"/>
    </xf>
    <xf numFmtId="9" fontId="21" fillId="0" borderId="30" xfId="0" applyNumberFormat="1" applyFont="1" applyBorder="1" applyAlignment="1">
      <alignment horizontal="center" vertical="center"/>
    </xf>
    <xf numFmtId="0" fontId="21" fillId="0" borderId="7" xfId="0" applyFont="1" applyBorder="1" applyAlignment="1">
      <alignment horizontal="center" vertical="center"/>
    </xf>
    <xf numFmtId="0" fontId="21" fillId="0" borderId="61" xfId="0" applyFont="1" applyBorder="1" applyAlignment="1">
      <alignment horizontal="center" vertical="center"/>
    </xf>
    <xf numFmtId="0" fontId="21" fillId="0" borderId="62" xfId="0" applyFont="1" applyBorder="1" applyAlignment="1">
      <alignment horizontal="center" vertical="center"/>
    </xf>
    <xf numFmtId="0" fontId="21" fillId="0" borderId="63" xfId="0" applyFont="1" applyBorder="1" applyAlignment="1">
      <alignment horizontal="center" vertical="center"/>
    </xf>
    <xf numFmtId="0" fontId="21" fillId="0" borderId="64" xfId="0" applyFont="1" applyBorder="1" applyAlignment="1">
      <alignment horizontal="center" vertical="center"/>
    </xf>
    <xf numFmtId="0" fontId="21" fillId="0" borderId="40" xfId="0" applyFont="1" applyBorder="1" applyAlignment="1">
      <alignment horizontal="center" vertical="center"/>
    </xf>
    <xf numFmtId="0" fontId="21" fillId="0" borderId="65" xfId="0" applyFont="1" applyBorder="1" applyAlignment="1">
      <alignment horizontal="center" vertical="center"/>
    </xf>
    <xf numFmtId="0" fontId="21" fillId="0" borderId="31" xfId="0" applyFont="1" applyBorder="1" applyAlignment="1">
      <alignment horizontal="left" vertical="center" wrapText="1"/>
    </xf>
    <xf numFmtId="0" fontId="21" fillId="0" borderId="18" xfId="0" applyFont="1" applyBorder="1" applyAlignment="1">
      <alignment horizontal="left" vertical="center" wrapText="1"/>
    </xf>
    <xf numFmtId="0" fontId="21" fillId="0" borderId="19" xfId="0" applyFont="1" applyBorder="1" applyAlignment="1">
      <alignment horizontal="left" vertical="center" wrapText="1"/>
    </xf>
    <xf numFmtId="9" fontId="21" fillId="0" borderId="31" xfId="0" applyNumberFormat="1" applyFont="1" applyBorder="1" applyAlignment="1">
      <alignment horizontal="center" vertical="center"/>
    </xf>
    <xf numFmtId="9" fontId="21" fillId="0" borderId="18" xfId="0" applyNumberFormat="1" applyFont="1" applyBorder="1" applyAlignment="1">
      <alignment horizontal="center" vertical="center"/>
    </xf>
    <xf numFmtId="9" fontId="21" fillId="0" borderId="19" xfId="0" applyNumberFormat="1" applyFont="1" applyBorder="1" applyAlignment="1">
      <alignment horizontal="center" vertical="center"/>
    </xf>
    <xf numFmtId="0" fontId="23" fillId="10" borderId="83" xfId="0" applyFont="1" applyFill="1" applyBorder="1" applyAlignment="1">
      <alignment horizontal="center" vertical="center" wrapText="1"/>
    </xf>
    <xf numFmtId="0" fontId="23" fillId="10" borderId="3" xfId="0" applyFont="1" applyFill="1" applyBorder="1" applyAlignment="1">
      <alignment horizontal="center" vertical="center" wrapText="1"/>
    </xf>
    <xf numFmtId="0" fontId="23" fillId="10" borderId="84" xfId="0" applyFont="1" applyFill="1" applyBorder="1" applyAlignment="1">
      <alignment horizontal="center" vertical="center" wrapText="1"/>
    </xf>
    <xf numFmtId="0" fontId="23" fillId="10" borderId="83" xfId="0" applyFont="1" applyFill="1" applyBorder="1" applyAlignment="1">
      <alignment horizontal="center" vertical="center"/>
    </xf>
    <xf numFmtId="0" fontId="23" fillId="10" borderId="3" xfId="0" applyFont="1" applyFill="1" applyBorder="1" applyAlignment="1">
      <alignment horizontal="center" vertical="center"/>
    </xf>
    <xf numFmtId="0" fontId="23" fillId="10" borderId="84" xfId="0" applyFont="1" applyFill="1" applyBorder="1" applyAlignment="1">
      <alignment horizontal="center" vertical="center"/>
    </xf>
    <xf numFmtId="0" fontId="21" fillId="0" borderId="66" xfId="0" applyFont="1" applyBorder="1" applyAlignment="1">
      <alignment horizontal="left" vertical="center" wrapText="1"/>
    </xf>
    <xf numFmtId="0" fontId="21" fillId="0" borderId="56" xfId="0" applyFont="1" applyBorder="1" applyAlignment="1">
      <alignment horizontal="left" vertical="center" wrapText="1"/>
    </xf>
    <xf numFmtId="0" fontId="21" fillId="0" borderId="67" xfId="0" applyFont="1" applyBorder="1" applyAlignment="1">
      <alignment horizontal="left" vertical="center" wrapText="1"/>
    </xf>
    <xf numFmtId="0" fontId="21" fillId="0" borderId="37" xfId="0" applyFont="1" applyBorder="1" applyAlignment="1">
      <alignment horizontal="left" vertical="center" wrapText="1"/>
    </xf>
    <xf numFmtId="0" fontId="21" fillId="0" borderId="55" xfId="0" applyFont="1" applyBorder="1" applyAlignment="1">
      <alignment horizontal="left" vertical="center" wrapText="1"/>
    </xf>
    <xf numFmtId="0" fontId="21" fillId="0" borderId="60" xfId="0" applyFont="1" applyBorder="1" applyAlignment="1">
      <alignment horizontal="left" vertical="center" wrapText="1"/>
    </xf>
    <xf numFmtId="0" fontId="6" fillId="0" borderId="33" xfId="0" applyFont="1" applyBorder="1" applyAlignment="1">
      <alignment horizontal="left" vertical="center" wrapText="1"/>
    </xf>
    <xf numFmtId="0" fontId="6" fillId="0" borderId="38" xfId="0" applyFont="1" applyBorder="1" applyAlignment="1">
      <alignment horizontal="left" vertical="center" wrapText="1"/>
    </xf>
    <xf numFmtId="0" fontId="13" fillId="7" borderId="31" xfId="0" applyFont="1" applyFill="1" applyBorder="1" applyAlignment="1">
      <alignment horizontal="center" vertical="center"/>
    </xf>
    <xf numFmtId="0" fontId="13" fillId="7" borderId="18" xfId="0" applyFont="1" applyFill="1" applyBorder="1" applyAlignment="1">
      <alignment horizontal="center" vertical="center"/>
    </xf>
    <xf numFmtId="0" fontId="13" fillId="7" borderId="19" xfId="0" applyFont="1" applyFill="1" applyBorder="1" applyAlignment="1">
      <alignment horizontal="center" vertical="center"/>
    </xf>
    <xf numFmtId="0" fontId="21" fillId="0" borderId="5" xfId="0" applyFont="1" applyBorder="1" applyAlignment="1">
      <alignment horizontal="left" vertical="center" wrapText="1"/>
    </xf>
    <xf numFmtId="9" fontId="21" fillId="0" borderId="5" xfId="0" applyNumberFormat="1" applyFont="1" applyBorder="1" applyAlignment="1">
      <alignment horizontal="center" vertical="center"/>
    </xf>
    <xf numFmtId="0" fontId="21" fillId="0" borderId="32" xfId="0" applyFont="1" applyBorder="1" applyAlignment="1">
      <alignment horizontal="left" vertical="center" wrapText="1"/>
    </xf>
    <xf numFmtId="0" fontId="21" fillId="0" borderId="57" xfId="0" applyFont="1" applyBorder="1" applyAlignment="1">
      <alignment horizontal="left" vertical="center" wrapText="1"/>
    </xf>
    <xf numFmtId="0" fontId="21" fillId="0" borderId="43" xfId="0" applyFont="1" applyBorder="1" applyAlignment="1">
      <alignment horizontal="left" vertical="center" wrapText="1"/>
    </xf>
    <xf numFmtId="9" fontId="21" fillId="0" borderId="32" xfId="0" applyNumberFormat="1" applyFont="1" applyBorder="1" applyAlignment="1">
      <alignment horizontal="center" vertical="center"/>
    </xf>
    <xf numFmtId="0" fontId="21" fillId="0" borderId="57" xfId="0" applyFont="1" applyBorder="1" applyAlignment="1">
      <alignment horizontal="center" vertical="center"/>
    </xf>
    <xf numFmtId="0" fontId="21" fillId="0" borderId="43" xfId="0" applyFont="1" applyBorder="1" applyAlignment="1">
      <alignment horizontal="center" vertical="center"/>
    </xf>
    <xf numFmtId="0" fontId="21" fillId="0" borderId="18" xfId="0" applyFont="1" applyBorder="1" applyAlignment="1">
      <alignment horizontal="center" vertical="center"/>
    </xf>
    <xf numFmtId="0" fontId="21" fillId="0" borderId="19" xfId="0" applyFont="1" applyBorder="1" applyAlignment="1">
      <alignment horizontal="center" vertical="center"/>
    </xf>
  </cellXfs>
  <cellStyles count="4">
    <cellStyle name="Monétaire" xfId="1" builtinId="4"/>
    <cellStyle name="Monétaire 2" xfId="3" xr:uid="{47F44D11-5597-45EA-A175-2E3D7551234D}"/>
    <cellStyle name="Normal" xfId="0" builtinId="0"/>
    <cellStyle name="Pourcentage" xfId="2" builtinId="5"/>
  </cellStyles>
  <dxfs count="7">
    <dxf>
      <font>
        <color rgb="FFFF0000"/>
      </font>
    </dxf>
    <dxf>
      <font>
        <color rgb="FF006100"/>
      </font>
      <fill>
        <patternFill>
          <bgColor rgb="FFC6EFCE"/>
        </patternFill>
      </fill>
    </dxf>
    <dxf>
      <fill>
        <patternFill>
          <bgColor theme="6" tint="0.39994506668294322"/>
        </patternFill>
      </fill>
    </dxf>
    <dxf>
      <font>
        <color rgb="FF006100"/>
      </font>
      <fill>
        <patternFill>
          <bgColor rgb="FFC6EFCE"/>
        </patternFill>
      </fill>
    </dxf>
    <dxf>
      <fill>
        <patternFill>
          <bgColor theme="6" tint="0.39994506668294322"/>
        </patternFill>
      </fill>
    </dxf>
    <dxf>
      <font>
        <b val="0"/>
        <i val="0"/>
        <strike val="0"/>
        <condense val="0"/>
        <extend val="0"/>
        <outline val="0"/>
        <shadow val="0"/>
        <u val="none"/>
        <vertAlign val="baseline"/>
        <sz val="10"/>
        <color theme="1"/>
        <name val="Lato"/>
        <family val="2"/>
        <scheme val="minor"/>
      </font>
    </dxf>
    <dxf>
      <font>
        <b val="0"/>
        <i val="0"/>
        <strike val="0"/>
        <condense val="0"/>
        <extend val="0"/>
        <outline val="0"/>
        <shadow val="0"/>
        <u val="none"/>
        <vertAlign val="baseline"/>
        <sz val="10"/>
        <color theme="1"/>
        <name val="Lato"/>
        <family val="2"/>
        <scheme val="minor"/>
      </font>
    </dxf>
  </dxfs>
  <tableStyles count="0" defaultTableStyle="TableStyleMedium2" defaultPivotStyle="PivotStyleLight16"/>
  <colors>
    <mruColors>
      <color rgb="FF00000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22/11/relationships/FeaturePropertyBag" Target="featurePropertyBag/featurePropertyBag.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18</xdr:row>
      <xdr:rowOff>22860</xdr:rowOff>
    </xdr:from>
    <xdr:to>
      <xdr:col>8</xdr:col>
      <xdr:colOff>893445</xdr:colOff>
      <xdr:row>24</xdr:row>
      <xdr:rowOff>57149</xdr:rowOff>
    </xdr:to>
    <xdr:pic>
      <xdr:nvPicPr>
        <xdr:cNvPr id="51" name="Image 50">
          <a:extLst>
            <a:ext uri="{FF2B5EF4-FFF2-40B4-BE49-F238E27FC236}">
              <a16:creationId xmlns:a16="http://schemas.microsoft.com/office/drawing/2014/main" id="{D866A796-D763-41E8-2AE3-82E402041B64}"/>
            </a:ext>
          </a:extLst>
        </xdr:cNvPr>
        <xdr:cNvPicPr>
          <a:picLocks noChangeAspect="1"/>
        </xdr:cNvPicPr>
      </xdr:nvPicPr>
      <xdr:blipFill>
        <a:blip xmlns:r="http://schemas.openxmlformats.org/officeDocument/2006/relationships" r:embed="rId1"/>
        <a:stretch>
          <a:fillRect/>
        </a:stretch>
      </xdr:blipFill>
      <xdr:spPr>
        <a:xfrm>
          <a:off x="0" y="4411980"/>
          <a:ext cx="7747635" cy="1493520"/>
        </a:xfrm>
        <a:prstGeom prst="rect">
          <a:avLst/>
        </a:prstGeom>
      </xdr:spPr>
    </xdr:pic>
    <xdr:clientData/>
  </xdr:twoCellAnchor>
  <xdr:twoCellAnchor editAs="oneCell">
    <xdr:from>
      <xdr:col>0</xdr:col>
      <xdr:colOff>0</xdr:colOff>
      <xdr:row>12</xdr:row>
      <xdr:rowOff>53340</xdr:rowOff>
    </xdr:from>
    <xdr:to>
      <xdr:col>8</xdr:col>
      <xdr:colOff>929640</xdr:colOff>
      <xdr:row>14</xdr:row>
      <xdr:rowOff>60637</xdr:rowOff>
    </xdr:to>
    <xdr:pic>
      <xdr:nvPicPr>
        <xdr:cNvPr id="50" name="Image 49">
          <a:extLst>
            <a:ext uri="{FF2B5EF4-FFF2-40B4-BE49-F238E27FC236}">
              <a16:creationId xmlns:a16="http://schemas.microsoft.com/office/drawing/2014/main" id="{F845D11C-3878-9227-BAEB-FB9B4CD15396}"/>
            </a:ext>
          </a:extLst>
        </xdr:cNvPr>
        <xdr:cNvPicPr>
          <a:picLocks noChangeAspect="1"/>
        </xdr:cNvPicPr>
      </xdr:nvPicPr>
      <xdr:blipFill>
        <a:blip xmlns:r="http://schemas.openxmlformats.org/officeDocument/2006/relationships" r:embed="rId2"/>
        <a:stretch>
          <a:fillRect/>
        </a:stretch>
      </xdr:blipFill>
      <xdr:spPr>
        <a:xfrm>
          <a:off x="0" y="3543300"/>
          <a:ext cx="7772400" cy="456876"/>
        </a:xfrm>
        <a:prstGeom prst="rect">
          <a:avLst/>
        </a:prstGeom>
      </xdr:spPr>
    </xdr:pic>
    <xdr:clientData/>
  </xdr:twoCellAnchor>
  <xdr:oneCellAnchor>
    <xdr:from>
      <xdr:col>0</xdr:col>
      <xdr:colOff>0</xdr:colOff>
      <xdr:row>19</xdr:row>
      <xdr:rowOff>404253</xdr:rowOff>
    </xdr:from>
    <xdr:ext cx="2529157" cy="707758"/>
    <xdr:sp macro="" textlink="">
      <xdr:nvSpPr>
        <xdr:cNvPr id="7" name="Rectangle 6">
          <a:extLst>
            <a:ext uri="{FF2B5EF4-FFF2-40B4-BE49-F238E27FC236}">
              <a16:creationId xmlns:a16="http://schemas.microsoft.com/office/drawing/2014/main" id="{D9D37B41-CEA1-4321-BE4C-B3FC3C04F82D}"/>
            </a:ext>
          </a:extLst>
        </xdr:cNvPr>
        <xdr:cNvSpPr/>
      </xdr:nvSpPr>
      <xdr:spPr>
        <a:xfrm>
          <a:off x="0" y="5006733"/>
          <a:ext cx="2529157" cy="707758"/>
        </a:xfrm>
        <a:prstGeom prst="rect">
          <a:avLst/>
        </a:prstGeom>
        <a:noFill/>
      </xdr:spPr>
      <xdr:txBody>
        <a:bodyPr wrap="square" lIns="91440" tIns="45720" rIns="91440" bIns="45720">
          <a:spAutoFit/>
        </a:bodyPr>
        <a:lstStyle/>
        <a:p>
          <a:pPr algn="ctr"/>
          <a:r>
            <a:rPr lang="fr-CA" sz="4000" b="1" cap="none" spc="0">
              <a:ln w="12700">
                <a:solidFill>
                  <a:schemeClr val="accent3">
                    <a:lumMod val="50000"/>
                  </a:schemeClr>
                </a:solidFill>
                <a:prstDash val="solid"/>
              </a:ln>
              <a:pattFill prst="narHorz">
                <a:fgClr>
                  <a:schemeClr val="accent3"/>
                </a:fgClr>
                <a:bgClr>
                  <a:schemeClr val="accent3">
                    <a:lumMod val="40000"/>
                    <a:lumOff val="60000"/>
                  </a:schemeClr>
                </a:bgClr>
              </a:pattFill>
              <a:effectLst>
                <a:innerShdw blurRad="177800">
                  <a:schemeClr val="accent3">
                    <a:lumMod val="50000"/>
                  </a:schemeClr>
                </a:innerShdw>
              </a:effectLst>
            </a:rPr>
            <a:t>EXEMPLE</a:t>
          </a:r>
          <a:endParaRPr lang="fr-CA" sz="5400" b="1" cap="none" spc="0">
            <a:ln w="12700">
              <a:solidFill>
                <a:schemeClr val="accent3">
                  <a:lumMod val="50000"/>
                </a:schemeClr>
              </a:solidFill>
              <a:prstDash val="solid"/>
            </a:ln>
            <a:pattFill prst="narHorz">
              <a:fgClr>
                <a:schemeClr val="accent3"/>
              </a:fgClr>
              <a:bgClr>
                <a:schemeClr val="accent3">
                  <a:lumMod val="40000"/>
                  <a:lumOff val="60000"/>
                </a:schemeClr>
              </a:bgClr>
            </a:pattFill>
            <a:effectLst>
              <a:innerShdw blurRad="177800">
                <a:schemeClr val="accent3">
                  <a:lumMod val="50000"/>
                </a:schemeClr>
              </a:innerShdw>
            </a:effectLst>
          </a:endParaRPr>
        </a:p>
      </xdr:txBody>
    </xdr:sp>
    <xdr:clientData/>
  </xdr:oneCellAnchor>
  <xdr:oneCellAnchor>
    <xdr:from>
      <xdr:col>0</xdr:col>
      <xdr:colOff>220566</xdr:colOff>
      <xdr:row>12</xdr:row>
      <xdr:rowOff>40005</xdr:rowOff>
    </xdr:from>
    <xdr:ext cx="1218667" cy="369268"/>
    <xdr:sp macro="" textlink="">
      <xdr:nvSpPr>
        <xdr:cNvPr id="8" name="Rectangle 7">
          <a:extLst>
            <a:ext uri="{FF2B5EF4-FFF2-40B4-BE49-F238E27FC236}">
              <a16:creationId xmlns:a16="http://schemas.microsoft.com/office/drawing/2014/main" id="{CF94678F-418A-452D-AA8D-E5859B7D25C0}"/>
            </a:ext>
          </a:extLst>
        </xdr:cNvPr>
        <xdr:cNvSpPr/>
      </xdr:nvSpPr>
      <xdr:spPr>
        <a:xfrm>
          <a:off x="220566" y="3171825"/>
          <a:ext cx="1218667" cy="369268"/>
        </a:xfrm>
        <a:prstGeom prst="rect">
          <a:avLst/>
        </a:prstGeom>
        <a:noFill/>
      </xdr:spPr>
      <xdr:txBody>
        <a:bodyPr wrap="none" lIns="91440" tIns="45720" rIns="91440" bIns="45720">
          <a:spAutoFit/>
        </a:bodyPr>
        <a:lstStyle/>
        <a:p>
          <a:pPr algn="ctr"/>
          <a:r>
            <a:rPr lang="fr-CA" sz="1800" b="1" cap="none" spc="0">
              <a:ln w="12700">
                <a:solidFill>
                  <a:schemeClr val="accent3">
                    <a:lumMod val="50000"/>
                  </a:schemeClr>
                </a:solidFill>
                <a:prstDash val="solid"/>
              </a:ln>
              <a:pattFill prst="narHorz">
                <a:fgClr>
                  <a:schemeClr val="accent3"/>
                </a:fgClr>
                <a:bgClr>
                  <a:schemeClr val="accent3">
                    <a:lumMod val="40000"/>
                    <a:lumOff val="60000"/>
                  </a:schemeClr>
                </a:bgClr>
              </a:pattFill>
              <a:effectLst>
                <a:innerShdw blurRad="177800">
                  <a:schemeClr val="accent3">
                    <a:lumMod val="50000"/>
                  </a:schemeClr>
                </a:innerShdw>
              </a:effectLst>
            </a:rPr>
            <a:t>EXEMPLE</a:t>
          </a:r>
          <a:endParaRPr lang="fr-CA" sz="5400" b="1" cap="none" spc="0">
            <a:ln w="12700">
              <a:solidFill>
                <a:schemeClr val="accent3">
                  <a:lumMod val="50000"/>
                </a:schemeClr>
              </a:solidFill>
              <a:prstDash val="solid"/>
            </a:ln>
            <a:pattFill prst="narHorz">
              <a:fgClr>
                <a:schemeClr val="accent3"/>
              </a:fgClr>
              <a:bgClr>
                <a:schemeClr val="accent3">
                  <a:lumMod val="40000"/>
                  <a:lumOff val="60000"/>
                </a:schemeClr>
              </a:bgClr>
            </a:pattFill>
            <a:effectLst>
              <a:innerShdw blurRad="177800">
                <a:schemeClr val="accent3">
                  <a:lumMod val="50000"/>
                </a:schemeClr>
              </a:innerShdw>
            </a:effectLst>
          </a:endParaRPr>
        </a:p>
      </xdr:txBody>
    </xdr:sp>
    <xdr:clientData/>
  </xdr:oneCellAnchor>
  <xdr:twoCellAnchor>
    <xdr:from>
      <xdr:col>7</xdr:col>
      <xdr:colOff>821055</xdr:colOff>
      <xdr:row>34</xdr:row>
      <xdr:rowOff>3810</xdr:rowOff>
    </xdr:from>
    <xdr:to>
      <xdr:col>8</xdr:col>
      <xdr:colOff>582931</xdr:colOff>
      <xdr:row>34</xdr:row>
      <xdr:rowOff>203835</xdr:rowOff>
    </xdr:to>
    <xdr:sp macro="" textlink="">
      <xdr:nvSpPr>
        <xdr:cNvPr id="22" name="Rectangle 21">
          <a:extLst>
            <a:ext uri="{FF2B5EF4-FFF2-40B4-BE49-F238E27FC236}">
              <a16:creationId xmlns:a16="http://schemas.microsoft.com/office/drawing/2014/main" id="{B0265210-93D8-430F-B70E-7F9C0E9DD991}"/>
            </a:ext>
          </a:extLst>
        </xdr:cNvPr>
        <xdr:cNvSpPr/>
      </xdr:nvSpPr>
      <xdr:spPr>
        <a:xfrm>
          <a:off x="7038975" y="11883390"/>
          <a:ext cx="615316" cy="200025"/>
        </a:xfrm>
        <a:prstGeom prst="rect">
          <a:avLst/>
        </a:prstGeom>
        <a:noFill/>
        <a:ln w="412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fr-CA" sz="1100"/>
        </a:p>
      </xdr:txBody>
    </xdr:sp>
    <xdr:clientData/>
  </xdr:twoCellAnchor>
  <xdr:twoCellAnchor>
    <xdr:from>
      <xdr:col>2</xdr:col>
      <xdr:colOff>110490</xdr:colOff>
      <xdr:row>13</xdr:row>
      <xdr:rowOff>100966</xdr:rowOff>
    </xdr:from>
    <xdr:to>
      <xdr:col>3</xdr:col>
      <xdr:colOff>45720</xdr:colOff>
      <xdr:row>14</xdr:row>
      <xdr:rowOff>53340</xdr:rowOff>
    </xdr:to>
    <xdr:sp macro="" textlink="">
      <xdr:nvSpPr>
        <xdr:cNvPr id="38" name="Rectangle 37">
          <a:extLst>
            <a:ext uri="{FF2B5EF4-FFF2-40B4-BE49-F238E27FC236}">
              <a16:creationId xmlns:a16="http://schemas.microsoft.com/office/drawing/2014/main" id="{05FC11A0-ED96-4153-9524-47089A869CAF}"/>
            </a:ext>
          </a:extLst>
        </xdr:cNvPr>
        <xdr:cNvSpPr/>
      </xdr:nvSpPr>
      <xdr:spPr>
        <a:xfrm>
          <a:off x="1588770" y="3819526"/>
          <a:ext cx="788670" cy="180974"/>
        </a:xfrm>
        <a:prstGeom prst="rect">
          <a:avLst/>
        </a:prstGeom>
        <a:noFill/>
        <a:ln w="412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fr-CA" sz="1100"/>
        </a:p>
      </xdr:txBody>
    </xdr:sp>
    <xdr:clientData/>
  </xdr:twoCellAnchor>
  <xdr:twoCellAnchor>
    <xdr:from>
      <xdr:col>6</xdr:col>
      <xdr:colOff>400050</xdr:colOff>
      <xdr:row>13</xdr:row>
      <xdr:rowOff>108586</xdr:rowOff>
    </xdr:from>
    <xdr:to>
      <xdr:col>7</xdr:col>
      <xdr:colOff>91440</xdr:colOff>
      <xdr:row>14</xdr:row>
      <xdr:rowOff>60960</xdr:rowOff>
    </xdr:to>
    <xdr:sp macro="" textlink="">
      <xdr:nvSpPr>
        <xdr:cNvPr id="39" name="Rectangle 38">
          <a:extLst>
            <a:ext uri="{FF2B5EF4-FFF2-40B4-BE49-F238E27FC236}">
              <a16:creationId xmlns:a16="http://schemas.microsoft.com/office/drawing/2014/main" id="{CE799A89-CE72-4347-AE86-B7A2C25CD76C}"/>
            </a:ext>
          </a:extLst>
        </xdr:cNvPr>
        <xdr:cNvSpPr/>
      </xdr:nvSpPr>
      <xdr:spPr>
        <a:xfrm>
          <a:off x="5292090" y="3827146"/>
          <a:ext cx="788670" cy="180974"/>
        </a:xfrm>
        <a:prstGeom prst="rect">
          <a:avLst/>
        </a:prstGeom>
        <a:noFill/>
        <a:ln w="412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fr-CA" sz="1100"/>
        </a:p>
      </xdr:txBody>
    </xdr:sp>
    <xdr:clientData/>
  </xdr:twoCellAnchor>
  <xdr:twoCellAnchor editAs="oneCell">
    <xdr:from>
      <xdr:col>0</xdr:col>
      <xdr:colOff>0</xdr:colOff>
      <xdr:row>31</xdr:row>
      <xdr:rowOff>57874</xdr:rowOff>
    </xdr:from>
    <xdr:to>
      <xdr:col>8</xdr:col>
      <xdr:colOff>972177</xdr:colOff>
      <xdr:row>42</xdr:row>
      <xdr:rowOff>54640</xdr:rowOff>
    </xdr:to>
    <xdr:pic>
      <xdr:nvPicPr>
        <xdr:cNvPr id="55" name="Image 54">
          <a:extLst>
            <a:ext uri="{FF2B5EF4-FFF2-40B4-BE49-F238E27FC236}">
              <a16:creationId xmlns:a16="http://schemas.microsoft.com/office/drawing/2014/main" id="{C3AF7857-02BA-7A85-F024-159EF7DD74BD}"/>
            </a:ext>
          </a:extLst>
        </xdr:cNvPr>
        <xdr:cNvPicPr>
          <a:picLocks noChangeAspect="1"/>
        </xdr:cNvPicPr>
      </xdr:nvPicPr>
      <xdr:blipFill>
        <a:blip xmlns:r="http://schemas.openxmlformats.org/officeDocument/2006/relationships" r:embed="rId3"/>
        <a:stretch>
          <a:fillRect/>
        </a:stretch>
      </xdr:blipFill>
      <xdr:spPr>
        <a:xfrm>
          <a:off x="0" y="7841849"/>
          <a:ext cx="7783975" cy="2664899"/>
        </a:xfrm>
        <a:prstGeom prst="rect">
          <a:avLst/>
        </a:prstGeom>
      </xdr:spPr>
    </xdr:pic>
    <xdr:clientData/>
  </xdr:twoCellAnchor>
  <xdr:twoCellAnchor>
    <xdr:from>
      <xdr:col>6</xdr:col>
      <xdr:colOff>183266</xdr:colOff>
      <xdr:row>20</xdr:row>
      <xdr:rowOff>196866</xdr:rowOff>
    </xdr:from>
    <xdr:to>
      <xdr:col>7</xdr:col>
      <xdr:colOff>279722</xdr:colOff>
      <xdr:row>21</xdr:row>
      <xdr:rowOff>163975</xdr:rowOff>
    </xdr:to>
    <xdr:sp macro="" textlink="">
      <xdr:nvSpPr>
        <xdr:cNvPr id="56" name="Rectangle 55">
          <a:extLst>
            <a:ext uri="{FF2B5EF4-FFF2-40B4-BE49-F238E27FC236}">
              <a16:creationId xmlns:a16="http://schemas.microsoft.com/office/drawing/2014/main" id="{731DDF08-6DDD-4E61-B540-29E46630BE68}"/>
            </a:ext>
          </a:extLst>
        </xdr:cNvPr>
        <xdr:cNvSpPr/>
      </xdr:nvSpPr>
      <xdr:spPr>
        <a:xfrm>
          <a:off x="5054279" y="5415119"/>
          <a:ext cx="1196051" cy="208248"/>
        </a:xfrm>
        <a:prstGeom prst="rect">
          <a:avLst/>
        </a:prstGeom>
        <a:noFill/>
        <a:ln w="412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fr-CA" sz="1100"/>
        </a:p>
      </xdr:txBody>
    </xdr:sp>
    <xdr:clientData/>
  </xdr:twoCellAnchor>
  <xdr:twoCellAnchor>
    <xdr:from>
      <xdr:col>4</xdr:col>
      <xdr:colOff>337595</xdr:colOff>
      <xdr:row>19</xdr:row>
      <xdr:rowOff>202557</xdr:rowOff>
    </xdr:from>
    <xdr:to>
      <xdr:col>7</xdr:col>
      <xdr:colOff>270076</xdr:colOff>
      <xdr:row>20</xdr:row>
      <xdr:rowOff>125393</xdr:rowOff>
    </xdr:to>
    <xdr:sp macro="" textlink="">
      <xdr:nvSpPr>
        <xdr:cNvPr id="57" name="Rectangle 56">
          <a:extLst>
            <a:ext uri="{FF2B5EF4-FFF2-40B4-BE49-F238E27FC236}">
              <a16:creationId xmlns:a16="http://schemas.microsoft.com/office/drawing/2014/main" id="{62FC21DE-1D5E-4A78-896E-F262D1026494}"/>
            </a:ext>
          </a:extLst>
        </xdr:cNvPr>
        <xdr:cNvSpPr/>
      </xdr:nvSpPr>
      <xdr:spPr>
        <a:xfrm>
          <a:off x="3510987" y="5170025"/>
          <a:ext cx="2729697" cy="173621"/>
        </a:xfrm>
        <a:prstGeom prst="rect">
          <a:avLst/>
        </a:prstGeom>
        <a:noFill/>
        <a:ln w="412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fr-CA" sz="1100"/>
        </a:p>
      </xdr:txBody>
    </xdr:sp>
    <xdr:clientData/>
  </xdr:twoCellAnchor>
  <xdr:twoCellAnchor editAs="oneCell">
    <xdr:from>
      <xdr:col>0</xdr:col>
      <xdr:colOff>1</xdr:colOff>
      <xdr:row>49</xdr:row>
      <xdr:rowOff>57873</xdr:rowOff>
    </xdr:from>
    <xdr:to>
      <xdr:col>8</xdr:col>
      <xdr:colOff>972177</xdr:colOff>
      <xdr:row>63</xdr:row>
      <xdr:rowOff>172676</xdr:rowOff>
    </xdr:to>
    <xdr:pic>
      <xdr:nvPicPr>
        <xdr:cNvPr id="58" name="Image 57">
          <a:extLst>
            <a:ext uri="{FF2B5EF4-FFF2-40B4-BE49-F238E27FC236}">
              <a16:creationId xmlns:a16="http://schemas.microsoft.com/office/drawing/2014/main" id="{2BF5CC36-BEE4-142E-F2FF-72E8ED6F78A1}"/>
            </a:ext>
          </a:extLst>
        </xdr:cNvPr>
        <xdr:cNvPicPr>
          <a:picLocks noChangeAspect="1"/>
        </xdr:cNvPicPr>
      </xdr:nvPicPr>
      <xdr:blipFill>
        <a:blip xmlns:r="http://schemas.openxmlformats.org/officeDocument/2006/relationships" r:embed="rId4"/>
        <a:stretch>
          <a:fillRect/>
        </a:stretch>
      </xdr:blipFill>
      <xdr:spPr>
        <a:xfrm>
          <a:off x="1" y="12018379"/>
          <a:ext cx="7783974" cy="3182093"/>
        </a:xfrm>
        <a:prstGeom prst="rect">
          <a:avLst/>
        </a:prstGeom>
      </xdr:spPr>
    </xdr:pic>
    <xdr:clientData/>
  </xdr:twoCellAnchor>
  <xdr:twoCellAnchor editAs="oneCell">
    <xdr:from>
      <xdr:col>0</xdr:col>
      <xdr:colOff>1</xdr:colOff>
      <xdr:row>65</xdr:row>
      <xdr:rowOff>173620</xdr:rowOff>
    </xdr:from>
    <xdr:to>
      <xdr:col>8</xdr:col>
      <xdr:colOff>1196375</xdr:colOff>
      <xdr:row>73</xdr:row>
      <xdr:rowOff>206368</xdr:rowOff>
    </xdr:to>
    <xdr:pic>
      <xdr:nvPicPr>
        <xdr:cNvPr id="59" name="Image 58">
          <a:extLst>
            <a:ext uri="{FF2B5EF4-FFF2-40B4-BE49-F238E27FC236}">
              <a16:creationId xmlns:a16="http://schemas.microsoft.com/office/drawing/2014/main" id="{CFECD2D9-6199-59EB-F999-E955D6F5961C}"/>
            </a:ext>
          </a:extLst>
        </xdr:cNvPr>
        <xdr:cNvPicPr>
          <a:picLocks noChangeAspect="1"/>
        </xdr:cNvPicPr>
      </xdr:nvPicPr>
      <xdr:blipFill>
        <a:blip xmlns:r="http://schemas.openxmlformats.org/officeDocument/2006/relationships" r:embed="rId5"/>
        <a:stretch>
          <a:fillRect/>
        </a:stretch>
      </xdr:blipFill>
      <xdr:spPr>
        <a:xfrm>
          <a:off x="1" y="15838025"/>
          <a:ext cx="8023412" cy="1726557"/>
        </a:xfrm>
        <a:prstGeom prst="rect">
          <a:avLst/>
        </a:prstGeom>
      </xdr:spPr>
    </xdr:pic>
    <xdr:clientData/>
  </xdr:twoCellAnchor>
  <xdr:oneCellAnchor>
    <xdr:from>
      <xdr:col>3</xdr:col>
      <xdr:colOff>67518</xdr:colOff>
      <xdr:row>37</xdr:row>
      <xdr:rowOff>28937</xdr:rowOff>
    </xdr:from>
    <xdr:ext cx="2529157" cy="707758"/>
    <xdr:sp macro="" textlink="">
      <xdr:nvSpPr>
        <xdr:cNvPr id="60" name="Rectangle 59">
          <a:extLst>
            <a:ext uri="{FF2B5EF4-FFF2-40B4-BE49-F238E27FC236}">
              <a16:creationId xmlns:a16="http://schemas.microsoft.com/office/drawing/2014/main" id="{0DCF4EE6-95E3-4B70-A5C3-7AE81A0EF6F2}"/>
            </a:ext>
          </a:extLst>
        </xdr:cNvPr>
        <xdr:cNvSpPr/>
      </xdr:nvSpPr>
      <xdr:spPr>
        <a:xfrm>
          <a:off x="2392100" y="9433367"/>
          <a:ext cx="2529157" cy="707758"/>
        </a:xfrm>
        <a:prstGeom prst="rect">
          <a:avLst/>
        </a:prstGeom>
        <a:noFill/>
      </xdr:spPr>
      <xdr:txBody>
        <a:bodyPr wrap="square" lIns="91440" tIns="45720" rIns="91440" bIns="45720">
          <a:spAutoFit/>
        </a:bodyPr>
        <a:lstStyle/>
        <a:p>
          <a:pPr algn="ctr"/>
          <a:r>
            <a:rPr lang="fr-CA" sz="4000" b="1" cap="none" spc="0">
              <a:ln w="12700">
                <a:solidFill>
                  <a:schemeClr val="accent3">
                    <a:lumMod val="50000"/>
                  </a:schemeClr>
                </a:solidFill>
                <a:prstDash val="solid"/>
              </a:ln>
              <a:pattFill prst="narHorz">
                <a:fgClr>
                  <a:schemeClr val="accent3"/>
                </a:fgClr>
                <a:bgClr>
                  <a:schemeClr val="accent3">
                    <a:lumMod val="40000"/>
                    <a:lumOff val="60000"/>
                  </a:schemeClr>
                </a:bgClr>
              </a:pattFill>
              <a:effectLst>
                <a:innerShdw blurRad="177800">
                  <a:schemeClr val="accent3">
                    <a:lumMod val="50000"/>
                  </a:schemeClr>
                </a:innerShdw>
              </a:effectLst>
            </a:rPr>
            <a:t>EXEMPLE</a:t>
          </a:r>
          <a:endParaRPr lang="fr-CA" sz="5400" b="1" cap="none" spc="0">
            <a:ln w="12700">
              <a:solidFill>
                <a:schemeClr val="accent3">
                  <a:lumMod val="50000"/>
                </a:schemeClr>
              </a:solidFill>
              <a:prstDash val="solid"/>
            </a:ln>
            <a:pattFill prst="narHorz">
              <a:fgClr>
                <a:schemeClr val="accent3"/>
              </a:fgClr>
              <a:bgClr>
                <a:schemeClr val="accent3">
                  <a:lumMod val="40000"/>
                  <a:lumOff val="60000"/>
                </a:schemeClr>
              </a:bgClr>
            </a:pattFill>
            <a:effectLst>
              <a:innerShdw blurRad="177800">
                <a:schemeClr val="accent3">
                  <a:lumMod val="50000"/>
                </a:schemeClr>
              </a:innerShdw>
            </a:effectLst>
          </a:endParaRPr>
        </a:p>
      </xdr:txBody>
    </xdr:sp>
    <xdr:clientData/>
  </xdr:oneCellAnchor>
  <xdr:oneCellAnchor>
    <xdr:from>
      <xdr:col>2</xdr:col>
      <xdr:colOff>277793</xdr:colOff>
      <xdr:row>59</xdr:row>
      <xdr:rowOff>200627</xdr:rowOff>
    </xdr:from>
    <xdr:ext cx="2529157" cy="707758"/>
    <xdr:sp macro="" textlink="">
      <xdr:nvSpPr>
        <xdr:cNvPr id="61" name="Rectangle 60">
          <a:extLst>
            <a:ext uri="{FF2B5EF4-FFF2-40B4-BE49-F238E27FC236}">
              <a16:creationId xmlns:a16="http://schemas.microsoft.com/office/drawing/2014/main" id="{BAD47DD7-15F0-4B0D-BA84-D382123ACF0A}"/>
            </a:ext>
          </a:extLst>
        </xdr:cNvPr>
        <xdr:cNvSpPr/>
      </xdr:nvSpPr>
      <xdr:spPr>
        <a:xfrm>
          <a:off x="1753565" y="14379614"/>
          <a:ext cx="2529157" cy="707758"/>
        </a:xfrm>
        <a:prstGeom prst="rect">
          <a:avLst/>
        </a:prstGeom>
        <a:noFill/>
      </xdr:spPr>
      <xdr:txBody>
        <a:bodyPr wrap="square" lIns="91440" tIns="45720" rIns="91440" bIns="45720">
          <a:spAutoFit/>
        </a:bodyPr>
        <a:lstStyle/>
        <a:p>
          <a:pPr algn="ctr"/>
          <a:r>
            <a:rPr lang="fr-CA" sz="4000" b="1" cap="none" spc="0">
              <a:ln w="12700">
                <a:solidFill>
                  <a:schemeClr val="accent3">
                    <a:lumMod val="50000"/>
                  </a:schemeClr>
                </a:solidFill>
                <a:prstDash val="solid"/>
              </a:ln>
              <a:pattFill prst="narHorz">
                <a:fgClr>
                  <a:schemeClr val="accent3"/>
                </a:fgClr>
                <a:bgClr>
                  <a:schemeClr val="accent3">
                    <a:lumMod val="40000"/>
                    <a:lumOff val="60000"/>
                  </a:schemeClr>
                </a:bgClr>
              </a:pattFill>
              <a:effectLst>
                <a:innerShdw blurRad="177800">
                  <a:schemeClr val="accent3">
                    <a:lumMod val="50000"/>
                  </a:schemeClr>
                </a:innerShdw>
              </a:effectLst>
            </a:rPr>
            <a:t>EXEMPLE</a:t>
          </a:r>
          <a:endParaRPr lang="fr-CA" sz="5400" b="1" cap="none" spc="0">
            <a:ln w="12700">
              <a:solidFill>
                <a:schemeClr val="accent3">
                  <a:lumMod val="50000"/>
                </a:schemeClr>
              </a:solidFill>
              <a:prstDash val="solid"/>
            </a:ln>
            <a:pattFill prst="narHorz">
              <a:fgClr>
                <a:schemeClr val="accent3"/>
              </a:fgClr>
              <a:bgClr>
                <a:schemeClr val="accent3">
                  <a:lumMod val="40000"/>
                  <a:lumOff val="60000"/>
                </a:schemeClr>
              </a:bgClr>
            </a:pattFill>
            <a:effectLst>
              <a:innerShdw blurRad="177800">
                <a:schemeClr val="accent3">
                  <a:lumMod val="50000"/>
                </a:schemeClr>
              </a:innerShdw>
            </a:effectLst>
          </a:endParaRPr>
        </a:p>
      </xdr:txBody>
    </xdr:sp>
    <xdr:clientData/>
  </xdr:oneCellAnchor>
  <xdr:oneCellAnchor>
    <xdr:from>
      <xdr:col>6</xdr:col>
      <xdr:colOff>1003139</xdr:colOff>
      <xdr:row>68</xdr:row>
      <xdr:rowOff>163975</xdr:rowOff>
    </xdr:from>
    <xdr:ext cx="1649393" cy="461601"/>
    <xdr:sp macro="" textlink="">
      <xdr:nvSpPr>
        <xdr:cNvPr id="62" name="Rectangle 61">
          <a:extLst>
            <a:ext uri="{FF2B5EF4-FFF2-40B4-BE49-F238E27FC236}">
              <a16:creationId xmlns:a16="http://schemas.microsoft.com/office/drawing/2014/main" id="{57F1234A-687E-4B3B-8B9F-F0A1440B9D53}"/>
            </a:ext>
          </a:extLst>
        </xdr:cNvPr>
        <xdr:cNvSpPr/>
      </xdr:nvSpPr>
      <xdr:spPr>
        <a:xfrm>
          <a:off x="5874152" y="16252785"/>
          <a:ext cx="1649393" cy="461601"/>
        </a:xfrm>
        <a:prstGeom prst="rect">
          <a:avLst/>
        </a:prstGeom>
        <a:noFill/>
      </xdr:spPr>
      <xdr:txBody>
        <a:bodyPr wrap="square" lIns="91440" tIns="45720" rIns="91440" bIns="45720">
          <a:spAutoFit/>
        </a:bodyPr>
        <a:lstStyle/>
        <a:p>
          <a:pPr algn="ctr"/>
          <a:r>
            <a:rPr lang="fr-CA" sz="2400" b="1" cap="none" spc="0">
              <a:ln w="12700">
                <a:solidFill>
                  <a:schemeClr val="accent3">
                    <a:lumMod val="50000"/>
                  </a:schemeClr>
                </a:solidFill>
                <a:prstDash val="solid"/>
              </a:ln>
              <a:pattFill prst="narHorz">
                <a:fgClr>
                  <a:schemeClr val="accent3"/>
                </a:fgClr>
                <a:bgClr>
                  <a:schemeClr val="accent3">
                    <a:lumMod val="40000"/>
                    <a:lumOff val="60000"/>
                  </a:schemeClr>
                </a:bgClr>
              </a:pattFill>
              <a:effectLst>
                <a:innerShdw blurRad="177800">
                  <a:schemeClr val="accent3">
                    <a:lumMod val="50000"/>
                  </a:schemeClr>
                </a:innerShdw>
              </a:effectLst>
            </a:rPr>
            <a:t>EXEMPLE</a:t>
          </a:r>
          <a:endParaRPr lang="fr-CA" sz="3600" b="1" cap="none" spc="0">
            <a:ln w="12700">
              <a:solidFill>
                <a:schemeClr val="accent3">
                  <a:lumMod val="50000"/>
                </a:schemeClr>
              </a:solidFill>
              <a:prstDash val="solid"/>
            </a:ln>
            <a:pattFill prst="narHorz">
              <a:fgClr>
                <a:schemeClr val="accent3"/>
              </a:fgClr>
              <a:bgClr>
                <a:schemeClr val="accent3">
                  <a:lumMod val="40000"/>
                  <a:lumOff val="60000"/>
                </a:schemeClr>
              </a:bgClr>
            </a:pattFill>
            <a:effectLst>
              <a:innerShdw blurRad="177800">
                <a:schemeClr val="accent3">
                  <a:lumMod val="50000"/>
                </a:schemeClr>
              </a:innerShdw>
            </a:effectLst>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sportloisirmontreal.sharepoint.com/Commun/10-000_Administration/13-000_Planif-suivi%20admin/13-100_Planification/Refonte_SoutienFinancier/MOD_Budget_Refonte_SF_26-27.xlsx" TargetMode="External"/><Relationship Id="rId1" Type="http://schemas.openxmlformats.org/officeDocument/2006/relationships/externalLinkPath" Target="https://sportloisirmontreal.sharepoint.com/Commun/10-000_Administration/13-000_Planif-suivi%20admin/13-100_Planification/Refonte_SoutienFinancier/MOD_Budget_Refonte_SF_26-2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udget prévisionnel"/>
      <sheetName val="Budget final"/>
      <sheetName val="Consignes"/>
      <sheetName val="Dépenses admissibles"/>
      <sheetName val="Complément_RH"/>
      <sheetName val="Listes"/>
      <sheetName val="Liste"/>
    </sheetNames>
    <sheetDataSet>
      <sheetData sheetId="0" refreshError="1"/>
      <sheetData sheetId="1" refreshError="1"/>
      <sheetData sheetId="2" refreshError="1"/>
      <sheetData sheetId="3" refreshError="1"/>
      <sheetData sheetId="4" refreshError="1"/>
      <sheetData sheetId="5"/>
      <sheetData sheetId="6" refreshError="1"/>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40543D-53FA-46A3-807E-C1815FA959A2}" name="Tableau1" displayName="Tableau1" ref="A1:B12" totalsRowShown="0">
  <autoFilter ref="A1:B12" xr:uid="{E740543D-53FA-46A3-807E-C1815FA959A2}"/>
  <tableColumns count="2">
    <tableColumn id="1" xr3:uid="{827E0D5F-8FD4-4796-8E3A-C3AD29BBD2F0}" name="Catégorie de dépenses - Autres" dataDxfId="6"/>
    <tableColumn id="2" xr3:uid="{076DD11F-201E-45FB-AB69-EACA776C4E87}" name="Admissibilité"/>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895C533-97A0-4731-95A2-47B3E21EF8C2}" name="Tableau2" displayName="Tableau2" ref="A17:B21" totalsRowShown="0">
  <autoFilter ref="A17:B21" xr:uid="{9895C533-97A0-4731-95A2-47B3E21EF8C2}"/>
  <tableColumns count="2">
    <tableColumn id="1" xr3:uid="{A90264A6-17A6-4DD3-B18E-17F10BED08BD}" name="Catégories de dépenses - RH" dataDxfId="5"/>
    <tableColumn id="2" xr3:uid="{95C72C61-0555-40B5-BF40-BEE8228969AB}" name="Admissibilité"/>
  </tableColumns>
  <tableStyleInfo name="TableStyleMedium1" showFirstColumn="0" showLastColumn="0" showRowStripes="1" showColumnStripes="0"/>
</table>
</file>

<file path=xl/theme/theme1.xml><?xml version="1.0" encoding="utf-8"?>
<a:theme xmlns:a="http://schemas.openxmlformats.org/drawingml/2006/main" name="SLIM nouvelle image">
  <a:themeElements>
    <a:clrScheme name="slim new2">
      <a:dk1>
        <a:srgbClr val="000000"/>
      </a:dk1>
      <a:lt1>
        <a:srgbClr val="FFFFFF"/>
      </a:lt1>
      <a:dk2>
        <a:srgbClr val="FFFFFF"/>
      </a:dk2>
      <a:lt2>
        <a:srgbClr val="FFFFFF"/>
      </a:lt2>
      <a:accent1>
        <a:srgbClr val="265AA5"/>
      </a:accent1>
      <a:accent2>
        <a:srgbClr val="F39200"/>
      </a:accent2>
      <a:accent3>
        <a:srgbClr val="E7332A"/>
      </a:accent3>
      <a:accent4>
        <a:srgbClr val="43C0E8"/>
      </a:accent4>
      <a:accent5>
        <a:srgbClr val="EE7330"/>
      </a:accent5>
      <a:accent6>
        <a:srgbClr val="70AD47"/>
      </a:accent6>
      <a:hlink>
        <a:srgbClr val="265AA5"/>
      </a:hlink>
      <a:folHlink>
        <a:srgbClr val="954F72"/>
      </a:folHlink>
    </a:clrScheme>
    <a:fontScheme name="SLIM">
      <a:majorFont>
        <a:latin typeface="Nunito Bold"/>
        <a:ea typeface=""/>
        <a:cs typeface=""/>
      </a:majorFont>
      <a:minorFont>
        <a:latin typeface="Lato"/>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4F33F-ED7E-49FF-85EE-DA8E1BB05E17}">
  <dimension ref="A1:B21"/>
  <sheetViews>
    <sheetView workbookViewId="0">
      <selection activeCell="A11" sqref="A11"/>
    </sheetView>
  </sheetViews>
  <sheetFormatPr baseColWidth="10" defaultColWidth="11.59765625" defaultRowHeight="16.8" x14ac:dyDescent="0.4"/>
  <cols>
    <col min="1" max="1" width="59.3984375" customWidth="1"/>
  </cols>
  <sheetData>
    <row r="1" spans="1:2" x14ac:dyDescent="0.4">
      <c r="A1" s="3" t="s">
        <v>0</v>
      </c>
      <c r="B1" t="s">
        <v>1</v>
      </c>
    </row>
    <row r="2" spans="1:2" x14ac:dyDescent="0.4">
      <c r="A2" s="12" t="s">
        <v>2</v>
      </c>
      <c r="B2" t="s">
        <v>3</v>
      </c>
    </row>
    <row r="3" spans="1:2" x14ac:dyDescent="0.4">
      <c r="A3" s="12" t="s">
        <v>4</v>
      </c>
      <c r="B3" t="s">
        <v>3</v>
      </c>
    </row>
    <row r="4" spans="1:2" x14ac:dyDescent="0.4">
      <c r="A4" s="12" t="s">
        <v>5</v>
      </c>
      <c r="B4" t="s">
        <v>3</v>
      </c>
    </row>
    <row r="5" spans="1:2" x14ac:dyDescent="0.4">
      <c r="A5" s="12" t="s">
        <v>6</v>
      </c>
      <c r="B5" t="s">
        <v>3</v>
      </c>
    </row>
    <row r="6" spans="1:2" x14ac:dyDescent="0.4">
      <c r="A6" s="12" t="s">
        <v>7</v>
      </c>
      <c r="B6" t="s">
        <v>3</v>
      </c>
    </row>
    <row r="7" spans="1:2" x14ac:dyDescent="0.4">
      <c r="A7" s="12" t="s">
        <v>8</v>
      </c>
      <c r="B7" t="s">
        <v>9</v>
      </c>
    </row>
    <row r="8" spans="1:2" x14ac:dyDescent="0.4">
      <c r="A8" s="12" t="s">
        <v>10</v>
      </c>
      <c r="B8" t="s">
        <v>3</v>
      </c>
    </row>
    <row r="9" spans="1:2" x14ac:dyDescent="0.4">
      <c r="A9" s="12" t="s">
        <v>11</v>
      </c>
      <c r="B9" t="s">
        <v>9</v>
      </c>
    </row>
    <row r="10" spans="1:2" x14ac:dyDescent="0.4">
      <c r="A10" s="12" t="s">
        <v>12</v>
      </c>
      <c r="B10" t="s">
        <v>9</v>
      </c>
    </row>
    <row r="11" spans="1:2" x14ac:dyDescent="0.4">
      <c r="A11" s="12" t="s">
        <v>13</v>
      </c>
      <c r="B11" t="s">
        <v>3</v>
      </c>
    </row>
    <row r="12" spans="1:2" x14ac:dyDescent="0.4">
      <c r="A12" s="12" t="s">
        <v>14</v>
      </c>
      <c r="B12" t="s">
        <v>9</v>
      </c>
    </row>
    <row r="15" spans="1:2" x14ac:dyDescent="0.4">
      <c r="A15" s="12" t="s">
        <v>3</v>
      </c>
    </row>
    <row r="16" spans="1:2" x14ac:dyDescent="0.4">
      <c r="A16" s="12" t="s">
        <v>9</v>
      </c>
    </row>
    <row r="17" spans="1:2" x14ac:dyDescent="0.4">
      <c r="A17" t="s">
        <v>15</v>
      </c>
      <c r="B17" t="s">
        <v>1</v>
      </c>
    </row>
    <row r="18" spans="1:2" x14ac:dyDescent="0.4">
      <c r="A18" s="12" t="s">
        <v>16</v>
      </c>
      <c r="B18" t="s">
        <v>3</v>
      </c>
    </row>
    <row r="19" spans="1:2" x14ac:dyDescent="0.4">
      <c r="A19" s="12" t="s">
        <v>17</v>
      </c>
      <c r="B19" t="s">
        <v>3</v>
      </c>
    </row>
    <row r="20" spans="1:2" x14ac:dyDescent="0.4">
      <c r="A20" s="12" t="s">
        <v>18</v>
      </c>
      <c r="B20" t="s">
        <v>3</v>
      </c>
    </row>
    <row r="21" spans="1:2" x14ac:dyDescent="0.4">
      <c r="A21" s="12" t="s">
        <v>19</v>
      </c>
      <c r="B21" t="s">
        <v>9</v>
      </c>
    </row>
  </sheetData>
  <sheetProtection algorithmName="SHA-512" hashValue="65sOU8rEC4zVVgxrQ85IirTFZhX6uWtE84L1uFUHxZOviXJM30Z2jayWbcbam7+XLQSe1JzDcFDAjr2oK5r18w==" saltValue="zHCoJYoG1++3yPfsV8CcmA==" spinCount="100000" sheet="1" objects="1" scenarios="1" selectLockedCells="1" selectUnlockedCells="1"/>
  <pageMargins left="0.7" right="0.7" top="0.75" bottom="0.75" header="0.3" footer="0.3"/>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AE19F-C1CA-4E8F-9602-D434AAA3A9B0}">
  <sheetPr>
    <tabColor theme="1"/>
  </sheetPr>
  <dimension ref="A1:S79"/>
  <sheetViews>
    <sheetView showGridLines="0" tabSelected="1" zoomScaleNormal="100" workbookViewId="0">
      <selection activeCell="I8" sqref="I8"/>
    </sheetView>
  </sheetViews>
  <sheetFormatPr baseColWidth="10" defaultColWidth="11.59765625" defaultRowHeight="16.8" x14ac:dyDescent="0.4"/>
  <cols>
    <col min="1" max="1" width="8.19921875" style="15" customWidth="1"/>
    <col min="2" max="6" width="11.19921875" style="15"/>
    <col min="7" max="7" width="14.3984375" style="15" customWidth="1"/>
    <col min="8" max="8" width="11.19921875" style="15"/>
    <col min="9" max="9" width="19" style="15" customWidth="1"/>
    <col min="10" max="10" width="7.09765625" style="15" customWidth="1"/>
    <col min="11" max="11" width="6.09765625" style="15" customWidth="1"/>
    <col min="12" max="14" width="11.19921875" style="15"/>
    <col min="15" max="15" width="19.3984375" style="15" customWidth="1"/>
    <col min="16" max="17" width="11.19921875" style="15"/>
    <col min="19" max="19" width="16.19921875" customWidth="1"/>
  </cols>
  <sheetData>
    <row r="1" spans="1:19" ht="24" x14ac:dyDescent="0.4">
      <c r="A1" s="288" t="s">
        <v>20</v>
      </c>
      <c r="B1" s="289"/>
      <c r="C1" s="289"/>
      <c r="D1" s="289"/>
      <c r="E1" s="289"/>
      <c r="F1" s="289"/>
      <c r="G1" s="289"/>
      <c r="H1" s="289"/>
      <c r="I1" s="289"/>
    </row>
    <row r="2" spans="1:19" ht="16.95" customHeight="1" x14ac:dyDescent="0.4">
      <c r="K2" s="328"/>
      <c r="L2" s="328"/>
      <c r="M2" s="328"/>
      <c r="N2" s="328"/>
      <c r="O2" s="328"/>
      <c r="P2" s="328"/>
      <c r="Q2" s="328"/>
    </row>
    <row r="3" spans="1:19" x14ac:dyDescent="0.4">
      <c r="A3" s="16" t="s">
        <v>21</v>
      </c>
      <c r="K3" s="328"/>
      <c r="L3" s="328"/>
      <c r="M3" s="328"/>
      <c r="N3" s="328"/>
      <c r="O3" s="328"/>
      <c r="P3" s="328"/>
      <c r="Q3" s="328"/>
    </row>
    <row r="4" spans="1:19" ht="66" customHeight="1" x14ac:dyDescent="0.4">
      <c r="A4" s="318" t="s">
        <v>22</v>
      </c>
      <c r="B4" s="318"/>
      <c r="C4" s="318"/>
      <c r="D4" s="318"/>
      <c r="E4" s="318"/>
      <c r="F4" s="318"/>
      <c r="G4" s="318"/>
      <c r="H4" s="318"/>
      <c r="K4" s="328"/>
      <c r="L4" s="328"/>
      <c r="M4" s="328"/>
      <c r="N4" s="328"/>
      <c r="O4" s="328"/>
      <c r="P4" s="328"/>
      <c r="Q4" s="328"/>
    </row>
    <row r="5" spans="1:19" ht="13.2" customHeight="1" thickBot="1" x14ac:dyDescent="0.45">
      <c r="A5" s="318"/>
      <c r="B5" s="318"/>
      <c r="C5" s="318"/>
      <c r="D5" s="318"/>
      <c r="E5" s="318"/>
      <c r="F5" s="318"/>
      <c r="G5" s="318"/>
      <c r="H5" s="318"/>
      <c r="I5" s="318"/>
      <c r="K5" s="328"/>
      <c r="L5" s="328"/>
      <c r="M5" s="328"/>
      <c r="N5" s="328"/>
      <c r="O5" s="328"/>
      <c r="P5" s="328"/>
      <c r="Q5" s="328"/>
    </row>
    <row r="6" spans="1:19" x14ac:dyDescent="0.4">
      <c r="A6" s="331" t="s">
        <v>23</v>
      </c>
      <c r="B6" s="332"/>
      <c r="C6" s="332"/>
      <c r="D6" s="332"/>
      <c r="E6" s="332"/>
      <c r="F6" s="332"/>
      <c r="G6" s="333"/>
    </row>
    <row r="7" spans="1:19" x14ac:dyDescent="0.4">
      <c r="A7" s="334"/>
      <c r="B7" s="335"/>
      <c r="C7" s="335"/>
      <c r="D7" s="335"/>
      <c r="E7" s="335"/>
      <c r="F7" s="335"/>
      <c r="G7" s="336"/>
    </row>
    <row r="8" spans="1:19" x14ac:dyDescent="0.4">
      <c r="A8" s="334"/>
      <c r="B8" s="335"/>
      <c r="C8" s="335"/>
      <c r="D8" s="335"/>
      <c r="E8" s="335"/>
      <c r="F8" s="335"/>
      <c r="G8" s="336"/>
      <c r="K8" s="329"/>
      <c r="L8" s="329"/>
      <c r="M8" s="329"/>
      <c r="N8" s="329"/>
      <c r="O8" s="329"/>
      <c r="P8" s="329"/>
      <c r="Q8" s="329"/>
      <c r="R8" s="329"/>
      <c r="S8" s="329"/>
    </row>
    <row r="9" spans="1:19" x14ac:dyDescent="0.4">
      <c r="A9" s="334"/>
      <c r="B9" s="335"/>
      <c r="C9" s="335"/>
      <c r="D9" s="335"/>
      <c r="E9" s="335"/>
      <c r="F9" s="335"/>
      <c r="G9" s="336"/>
      <c r="K9" s="17"/>
    </row>
    <row r="10" spans="1:19" ht="18" customHeight="1" thickBot="1" x14ac:dyDescent="0.45">
      <c r="A10" s="337"/>
      <c r="B10" s="338"/>
      <c r="C10" s="338"/>
      <c r="D10" s="338"/>
      <c r="E10" s="338"/>
      <c r="F10" s="338"/>
      <c r="G10" s="339"/>
    </row>
    <row r="11" spans="1:19" ht="18" customHeight="1" x14ac:dyDescent="0.4">
      <c r="A11" s="58"/>
      <c r="B11" s="58"/>
      <c r="C11" s="58"/>
      <c r="D11" s="58"/>
      <c r="E11" s="58"/>
      <c r="F11" s="58"/>
      <c r="G11" s="58"/>
    </row>
    <row r="12" spans="1:19" ht="18" customHeight="1" x14ac:dyDescent="0.4">
      <c r="A12" s="328" t="s">
        <v>24</v>
      </c>
      <c r="B12" s="328"/>
      <c r="C12" s="328"/>
      <c r="D12" s="328"/>
      <c r="E12" s="328"/>
      <c r="F12" s="328"/>
      <c r="G12" s="328"/>
      <c r="H12" s="328"/>
    </row>
    <row r="13" spans="1:19" ht="18" customHeight="1" x14ac:dyDescent="0.4">
      <c r="A13" s="58"/>
      <c r="B13" s="58"/>
      <c r="C13" s="58"/>
      <c r="D13" s="58"/>
      <c r="E13" s="58"/>
      <c r="F13" s="58"/>
      <c r="G13" s="58"/>
    </row>
    <row r="14" spans="1:19" ht="18" customHeight="1" x14ac:dyDescent="0.4">
      <c r="A14" s="58"/>
      <c r="B14" s="58"/>
      <c r="C14" s="58"/>
      <c r="D14" s="58"/>
      <c r="E14" s="58"/>
      <c r="F14" s="58"/>
      <c r="G14" s="58"/>
    </row>
    <row r="15" spans="1:19" ht="18" customHeight="1" x14ac:dyDescent="0.4">
      <c r="A15" s="58"/>
      <c r="B15" s="58"/>
      <c r="C15" s="58"/>
      <c r="D15" s="58"/>
      <c r="E15" s="58"/>
      <c r="F15" s="58"/>
      <c r="G15" s="58"/>
    </row>
    <row r="16" spans="1:19" ht="18" customHeight="1" x14ac:dyDescent="0.4">
      <c r="A16" s="58"/>
      <c r="B16" s="58"/>
      <c r="C16" s="58"/>
      <c r="D16" s="58"/>
      <c r="E16" s="58"/>
      <c r="F16" s="58"/>
      <c r="G16" s="58"/>
    </row>
    <row r="17" spans="1:19" ht="13.95" customHeight="1" x14ac:dyDescent="0.4">
      <c r="A17" s="317" t="s">
        <v>25</v>
      </c>
      <c r="B17" s="317"/>
      <c r="C17" s="317"/>
      <c r="D17" s="317"/>
      <c r="E17" s="317"/>
      <c r="F17" s="317"/>
      <c r="G17" s="317"/>
      <c r="H17" s="317"/>
      <c r="K17" s="330"/>
      <c r="L17" s="330"/>
      <c r="M17" s="330"/>
      <c r="N17" s="330"/>
      <c r="O17" s="330"/>
      <c r="P17" s="330"/>
    </row>
    <row r="18" spans="1:19" ht="31.2" customHeight="1" x14ac:dyDescent="0.4">
      <c r="A18" s="318" t="s">
        <v>26</v>
      </c>
      <c r="B18" s="318"/>
      <c r="C18" s="318"/>
      <c r="D18" s="318"/>
      <c r="E18" s="318"/>
      <c r="F18" s="318"/>
      <c r="G18" s="318"/>
      <c r="H18" s="318"/>
      <c r="K18" s="330"/>
      <c r="L18" s="330"/>
      <c r="M18" s="330"/>
      <c r="N18" s="330"/>
      <c r="O18" s="330"/>
      <c r="P18" s="330"/>
    </row>
    <row r="19" spans="1:19" x14ac:dyDescent="0.4">
      <c r="K19" s="330"/>
      <c r="L19" s="330"/>
      <c r="M19" s="330"/>
      <c r="N19" s="330"/>
      <c r="O19" s="330"/>
      <c r="P19" s="330"/>
    </row>
    <row r="20" spans="1:19" ht="19.95" customHeight="1" x14ac:dyDescent="0.4">
      <c r="K20" s="330"/>
      <c r="L20" s="330"/>
      <c r="M20" s="330"/>
      <c r="N20" s="330"/>
      <c r="O20" s="330"/>
      <c r="P20" s="330"/>
    </row>
    <row r="21" spans="1:19" ht="19.2" customHeight="1" x14ac:dyDescent="0.4">
      <c r="A21" s="18"/>
      <c r="B21" s="19"/>
      <c r="C21" s="20"/>
      <c r="D21" s="20"/>
      <c r="E21" s="21"/>
      <c r="F21" s="21"/>
      <c r="G21" s="21"/>
      <c r="H21" s="21"/>
      <c r="I21" s="21"/>
      <c r="K21" s="17"/>
    </row>
    <row r="23" spans="1:19" ht="18.600000000000001" customHeight="1" x14ac:dyDescent="0.4">
      <c r="K23" s="22"/>
      <c r="L23" s="324"/>
      <c r="M23" s="324"/>
      <c r="N23" s="324"/>
      <c r="O23" s="324"/>
      <c r="P23" s="324"/>
      <c r="Q23" s="324"/>
      <c r="R23" s="324"/>
      <c r="S23" s="324"/>
    </row>
    <row r="24" spans="1:19" ht="22.95" customHeight="1" x14ac:dyDescent="0.4">
      <c r="K24" s="23"/>
      <c r="L24" s="324"/>
      <c r="M24" s="324"/>
      <c r="N24" s="324"/>
      <c r="O24" s="324"/>
      <c r="P24" s="324"/>
      <c r="Q24" s="324"/>
      <c r="R24" s="324"/>
      <c r="S24" s="324"/>
    </row>
    <row r="25" spans="1:19" ht="21" customHeight="1" x14ac:dyDescent="0.4">
      <c r="K25" s="22"/>
      <c r="L25" s="324"/>
      <c r="M25" s="324"/>
      <c r="N25" s="324"/>
      <c r="O25" s="324"/>
      <c r="P25" s="324"/>
      <c r="Q25" s="324"/>
      <c r="R25" s="324"/>
      <c r="S25" s="324"/>
    </row>
    <row r="26" spans="1:19" ht="21" customHeight="1" x14ac:dyDescent="0.4">
      <c r="K26" s="22"/>
      <c r="L26" s="324"/>
      <c r="M26" s="324"/>
      <c r="N26" s="324"/>
      <c r="O26" s="324"/>
      <c r="P26" s="324"/>
      <c r="Q26" s="324"/>
      <c r="R26" s="324"/>
      <c r="S26" s="324"/>
    </row>
    <row r="27" spans="1:19" ht="17.399999999999999" customHeight="1" x14ac:dyDescent="0.4">
      <c r="A27" s="317" t="s">
        <v>27</v>
      </c>
      <c r="B27" s="317"/>
      <c r="C27" s="317"/>
      <c r="D27" s="317"/>
      <c r="E27" s="317"/>
      <c r="F27" s="317"/>
      <c r="G27" s="317"/>
      <c r="H27" s="317"/>
      <c r="K27" s="24"/>
      <c r="L27" s="324"/>
      <c r="M27" s="324"/>
      <c r="N27" s="324"/>
      <c r="O27" s="324"/>
      <c r="P27" s="324"/>
      <c r="Q27" s="324"/>
      <c r="R27" s="324"/>
      <c r="S27" s="324"/>
    </row>
    <row r="28" spans="1:19" ht="24" customHeight="1" x14ac:dyDescent="0.4">
      <c r="B28" s="318" t="s">
        <v>28</v>
      </c>
      <c r="C28" s="318"/>
      <c r="D28" s="318"/>
      <c r="E28" s="318"/>
      <c r="F28" s="318"/>
      <c r="G28" s="318"/>
      <c r="H28" s="318"/>
      <c r="K28" s="327"/>
      <c r="L28" s="327"/>
      <c r="M28" s="327"/>
      <c r="N28" s="327"/>
      <c r="O28" s="327"/>
      <c r="P28" s="327"/>
      <c r="Q28" s="327"/>
      <c r="R28" s="327"/>
      <c r="S28" s="327"/>
    </row>
    <row r="29" spans="1:19" ht="28.2" customHeight="1" x14ac:dyDescent="0.4">
      <c r="B29" s="318" t="s">
        <v>29</v>
      </c>
      <c r="C29" s="318"/>
      <c r="D29" s="318"/>
      <c r="E29" s="318"/>
      <c r="F29" s="318"/>
      <c r="G29" s="318"/>
      <c r="H29" s="318"/>
      <c r="K29" s="22"/>
      <c r="L29" s="324"/>
      <c r="M29" s="324"/>
      <c r="N29" s="324"/>
      <c r="O29" s="324"/>
      <c r="P29" s="324"/>
      <c r="Q29" s="324"/>
      <c r="R29" s="324"/>
      <c r="S29" s="324"/>
    </row>
    <row r="30" spans="1:19" ht="23.4" customHeight="1" x14ac:dyDescent="0.4">
      <c r="A30" s="322" t="s">
        <v>30</v>
      </c>
      <c r="B30" s="322"/>
      <c r="C30" s="322"/>
      <c r="D30" s="322"/>
      <c r="E30" s="322"/>
      <c r="F30" s="322"/>
      <c r="G30" s="322"/>
      <c r="H30" s="322"/>
      <c r="K30" s="23"/>
      <c r="L30" s="324"/>
      <c r="M30" s="324"/>
      <c r="N30" s="324"/>
      <c r="O30" s="324"/>
      <c r="P30" s="324"/>
      <c r="Q30" s="324"/>
      <c r="R30" s="324"/>
      <c r="S30" s="324"/>
    </row>
    <row r="31" spans="1:19" ht="27.6" customHeight="1" x14ac:dyDescent="0.4">
      <c r="A31" s="323" t="s">
        <v>31</v>
      </c>
      <c r="B31" s="323"/>
      <c r="C31" s="323"/>
      <c r="D31" s="323"/>
      <c r="E31" s="323"/>
      <c r="F31" s="323"/>
      <c r="G31" s="323"/>
      <c r="H31" s="323"/>
      <c r="K31" s="22"/>
      <c r="L31" s="324"/>
      <c r="M31" s="324"/>
      <c r="N31" s="324"/>
      <c r="O31" s="324"/>
      <c r="P31" s="324"/>
      <c r="Q31" s="324"/>
      <c r="R31" s="324"/>
      <c r="S31" s="324"/>
    </row>
    <row r="32" spans="1:19" ht="18" customHeight="1" x14ac:dyDescent="0.4"/>
    <row r="33" spans="1:19" ht="44.25" customHeight="1" x14ac:dyDescent="0.4">
      <c r="K33" s="17"/>
    </row>
    <row r="34" spans="1:19" ht="15" customHeight="1" x14ac:dyDescent="0.4">
      <c r="K34" s="320"/>
      <c r="L34" s="318"/>
      <c r="M34" s="318"/>
      <c r="N34" s="318"/>
      <c r="O34" s="318"/>
      <c r="P34" s="25"/>
      <c r="Q34" s="25"/>
      <c r="R34" s="4"/>
    </row>
    <row r="35" spans="1:19" x14ac:dyDescent="0.4">
      <c r="K35" s="320"/>
      <c r="L35" s="318"/>
      <c r="M35" s="318"/>
      <c r="N35" s="318"/>
      <c r="O35" s="318"/>
      <c r="P35" s="25"/>
      <c r="Q35" s="25"/>
      <c r="R35" s="4"/>
    </row>
    <row r="36" spans="1:19" x14ac:dyDescent="0.4">
      <c r="G36" s="325"/>
      <c r="H36" s="325"/>
      <c r="I36" s="325"/>
      <c r="L36" s="318"/>
      <c r="M36" s="318"/>
      <c r="N36" s="318"/>
      <c r="O36" s="318"/>
    </row>
    <row r="37" spans="1:19" x14ac:dyDescent="0.4">
      <c r="G37" s="325"/>
      <c r="H37" s="325"/>
      <c r="I37" s="325"/>
    </row>
    <row r="39" spans="1:19" x14ac:dyDescent="0.4">
      <c r="K39" s="17"/>
      <c r="M39" s="26"/>
      <c r="N39" s="26"/>
      <c r="O39" s="26"/>
      <c r="P39" s="26"/>
      <c r="Q39" s="26"/>
      <c r="R39" s="7"/>
      <c r="S39" s="7"/>
    </row>
    <row r="40" spans="1:19" ht="15" customHeight="1" x14ac:dyDescent="0.4"/>
    <row r="41" spans="1:19" ht="16.95" customHeight="1" x14ac:dyDescent="0.4">
      <c r="K41" s="23"/>
      <c r="L41" s="326"/>
      <c r="M41" s="326"/>
      <c r="N41" s="326"/>
      <c r="O41" s="326"/>
      <c r="P41" s="326"/>
      <c r="Q41" s="326"/>
      <c r="R41" s="326"/>
      <c r="S41" s="14"/>
    </row>
    <row r="42" spans="1:19" ht="18" customHeight="1" x14ac:dyDescent="0.4">
      <c r="K42" s="27"/>
      <c r="L42" s="326"/>
      <c r="M42" s="326"/>
      <c r="N42" s="326"/>
      <c r="O42" s="326"/>
      <c r="P42" s="326"/>
      <c r="Q42" s="326"/>
      <c r="R42" s="326"/>
      <c r="S42" s="14"/>
    </row>
    <row r="43" spans="1:19" ht="16.95" customHeight="1" x14ac:dyDescent="0.4">
      <c r="K43" s="319"/>
      <c r="L43" s="324"/>
      <c r="M43" s="324"/>
      <c r="N43" s="324"/>
      <c r="O43" s="324"/>
      <c r="P43" s="324"/>
      <c r="Q43" s="324"/>
      <c r="R43" s="324"/>
      <c r="S43" s="324"/>
    </row>
    <row r="44" spans="1:19" ht="16.95" customHeight="1" x14ac:dyDescent="0.4">
      <c r="K44" s="319"/>
      <c r="L44" s="324"/>
      <c r="M44" s="324"/>
      <c r="N44" s="324"/>
      <c r="O44" s="324"/>
      <c r="P44" s="324"/>
      <c r="Q44" s="324"/>
      <c r="R44" s="324"/>
      <c r="S44" s="324"/>
    </row>
    <row r="45" spans="1:19" x14ac:dyDescent="0.4">
      <c r="A45" s="317" t="s">
        <v>32</v>
      </c>
      <c r="B45" s="317"/>
      <c r="C45" s="317"/>
      <c r="D45" s="317"/>
      <c r="E45" s="317"/>
      <c r="F45" s="317"/>
      <c r="G45" s="317"/>
      <c r="H45" s="317"/>
      <c r="K45" s="319"/>
      <c r="L45" s="324"/>
      <c r="M45" s="324"/>
      <c r="N45" s="324"/>
      <c r="O45" s="324"/>
      <c r="P45" s="324"/>
      <c r="Q45" s="324"/>
      <c r="R45" s="324"/>
      <c r="S45" s="324"/>
    </row>
    <row r="46" spans="1:19" x14ac:dyDescent="0.4">
      <c r="B46" s="318" t="s">
        <v>28</v>
      </c>
      <c r="C46" s="318"/>
      <c r="D46" s="318"/>
      <c r="E46" s="318"/>
      <c r="F46" s="318"/>
      <c r="G46" s="318"/>
      <c r="H46" s="318"/>
      <c r="K46" s="27"/>
      <c r="L46" s="324"/>
      <c r="M46" s="324"/>
      <c r="N46" s="324"/>
      <c r="O46" s="324"/>
      <c r="P46" s="324"/>
      <c r="Q46" s="324"/>
      <c r="R46" s="324"/>
      <c r="S46" s="324"/>
    </row>
    <row r="47" spans="1:19" ht="34.200000000000003" customHeight="1" x14ac:dyDescent="0.4">
      <c r="B47" s="318" t="s">
        <v>33</v>
      </c>
      <c r="C47" s="318"/>
      <c r="D47" s="318"/>
      <c r="E47" s="318"/>
      <c r="F47" s="318"/>
      <c r="G47" s="318"/>
      <c r="H47" s="318"/>
      <c r="K47" s="319"/>
      <c r="Q47" s="31"/>
      <c r="R47" s="31"/>
      <c r="S47" s="14"/>
    </row>
    <row r="48" spans="1:19" x14ac:dyDescent="0.4">
      <c r="A48" s="322" t="s">
        <v>30</v>
      </c>
      <c r="B48" s="322"/>
      <c r="C48" s="322"/>
      <c r="D48" s="322"/>
      <c r="E48" s="322"/>
      <c r="F48" s="322"/>
      <c r="G48" s="322"/>
      <c r="H48" s="322"/>
      <c r="K48" s="319"/>
      <c r="Q48" s="31"/>
      <c r="R48" s="31"/>
      <c r="S48" s="14"/>
    </row>
    <row r="49" spans="1:19" ht="32.4" customHeight="1" x14ac:dyDescent="0.4">
      <c r="A49" s="323" t="s">
        <v>31</v>
      </c>
      <c r="B49" s="323"/>
      <c r="C49" s="323"/>
      <c r="D49" s="323"/>
      <c r="E49" s="323"/>
      <c r="F49" s="323"/>
      <c r="G49" s="323"/>
      <c r="H49" s="323"/>
      <c r="K49" s="319"/>
      <c r="Q49" s="31"/>
      <c r="R49" s="31"/>
      <c r="S49" s="14"/>
    </row>
    <row r="51" spans="1:19" ht="16.95" customHeight="1" x14ac:dyDescent="0.4">
      <c r="K51" s="319"/>
      <c r="Q51" s="31"/>
      <c r="R51" s="31"/>
    </row>
    <row r="52" spans="1:19" x14ac:dyDescent="0.4">
      <c r="K52" s="319"/>
      <c r="L52" s="31"/>
      <c r="M52" s="31"/>
      <c r="N52" s="31"/>
      <c r="O52" s="31"/>
      <c r="P52" s="31"/>
      <c r="Q52" s="31"/>
      <c r="R52" s="31"/>
    </row>
    <row r="53" spans="1:19" x14ac:dyDescent="0.4">
      <c r="K53" s="319"/>
      <c r="L53" s="31"/>
      <c r="M53" s="31"/>
      <c r="N53" s="31"/>
      <c r="O53" s="31"/>
      <c r="P53" s="31"/>
      <c r="Q53" s="31"/>
      <c r="R53" s="31"/>
    </row>
    <row r="54" spans="1:19" ht="16.95" customHeight="1" x14ac:dyDescent="0.4">
      <c r="K54" s="27"/>
      <c r="L54" s="31"/>
      <c r="M54" s="31"/>
      <c r="N54" s="31"/>
      <c r="O54" s="31"/>
      <c r="P54" s="31"/>
      <c r="Q54" s="31"/>
      <c r="R54" s="31"/>
    </row>
    <row r="55" spans="1:19" x14ac:dyDescent="0.4">
      <c r="K55" s="27"/>
      <c r="L55" s="28"/>
      <c r="M55" s="28"/>
      <c r="N55" s="28"/>
      <c r="O55" s="28"/>
      <c r="P55" s="28"/>
      <c r="Q55" s="28"/>
      <c r="R55" s="14"/>
    </row>
    <row r="56" spans="1:19" ht="16.95" customHeight="1" x14ac:dyDescent="0.4">
      <c r="K56" s="321"/>
      <c r="L56" s="324"/>
      <c r="M56" s="324"/>
      <c r="N56" s="324"/>
      <c r="O56" s="324"/>
      <c r="P56" s="324"/>
      <c r="Q56" s="324"/>
      <c r="R56" s="324"/>
    </row>
    <row r="57" spans="1:19" x14ac:dyDescent="0.4">
      <c r="K57" s="321"/>
      <c r="L57" s="324"/>
      <c r="M57" s="324"/>
      <c r="N57" s="324"/>
      <c r="O57" s="324"/>
      <c r="P57" s="324"/>
      <c r="Q57" s="324"/>
      <c r="R57" s="324"/>
    </row>
    <row r="58" spans="1:19" ht="24" customHeight="1" x14ac:dyDescent="0.4">
      <c r="K58" s="321"/>
      <c r="L58" s="324"/>
      <c r="M58" s="324"/>
      <c r="N58" s="324"/>
      <c r="O58" s="324"/>
      <c r="P58" s="324"/>
      <c r="Q58" s="324"/>
      <c r="R58" s="324"/>
    </row>
    <row r="60" spans="1:19" ht="16.95" customHeight="1" x14ac:dyDescent="0.4">
      <c r="K60" s="319"/>
      <c r="L60" s="324"/>
      <c r="M60" s="324"/>
      <c r="N60" s="324"/>
      <c r="O60" s="324"/>
      <c r="P60" s="324"/>
      <c r="Q60" s="324"/>
      <c r="R60" s="324"/>
    </row>
    <row r="61" spans="1:19" x14ac:dyDescent="0.4">
      <c r="K61" s="319"/>
      <c r="L61" s="324"/>
      <c r="M61" s="324"/>
      <c r="N61" s="324"/>
      <c r="O61" s="324"/>
      <c r="P61" s="324"/>
      <c r="Q61" s="324"/>
      <c r="R61" s="324"/>
    </row>
    <row r="62" spans="1:19" x14ac:dyDescent="0.4">
      <c r="K62" s="319"/>
      <c r="L62" s="324"/>
      <c r="M62" s="324"/>
      <c r="N62" s="324"/>
      <c r="O62" s="324"/>
      <c r="P62" s="324"/>
      <c r="Q62" s="324"/>
      <c r="R62" s="324"/>
    </row>
    <row r="63" spans="1:19" x14ac:dyDescent="0.4">
      <c r="K63" s="28"/>
      <c r="L63" s="324"/>
      <c r="M63" s="324"/>
      <c r="N63" s="324"/>
      <c r="O63" s="324"/>
      <c r="P63" s="324"/>
      <c r="Q63" s="324"/>
      <c r="R63" s="324"/>
    </row>
    <row r="64" spans="1:19" ht="16.95" customHeight="1" x14ac:dyDescent="0.4">
      <c r="K64" s="28"/>
      <c r="L64" s="324"/>
      <c r="M64" s="324"/>
      <c r="N64" s="324"/>
      <c r="O64" s="324"/>
      <c r="P64" s="324"/>
      <c r="Q64" s="324"/>
      <c r="R64" s="324"/>
    </row>
    <row r="66" spans="1:9" x14ac:dyDescent="0.4">
      <c r="A66" s="317" t="s">
        <v>34</v>
      </c>
      <c r="B66" s="317"/>
      <c r="C66" s="317"/>
      <c r="D66" s="317"/>
      <c r="E66" s="317"/>
      <c r="F66" s="317"/>
      <c r="G66" s="317"/>
      <c r="H66" s="317"/>
    </row>
    <row r="74" spans="1:9" ht="17.399999999999999" thickBot="1" x14ac:dyDescent="0.45"/>
    <row r="75" spans="1:9" ht="67.2" customHeight="1" thickBot="1" x14ac:dyDescent="0.45">
      <c r="A75" s="60"/>
      <c r="B75" s="314" t="s">
        <v>35</v>
      </c>
      <c r="C75" s="315"/>
      <c r="D75" s="315"/>
      <c r="E75" s="315"/>
      <c r="F75" s="315"/>
      <c r="G75" s="315"/>
      <c r="H75" s="316"/>
      <c r="I75" s="61"/>
    </row>
    <row r="76" spans="1:9" x14ac:dyDescent="0.4">
      <c r="A76" s="59"/>
      <c r="B76" s="59"/>
      <c r="C76" s="59"/>
      <c r="D76" s="59"/>
      <c r="E76" s="59"/>
    </row>
    <row r="77" spans="1:9" x14ac:dyDescent="0.4">
      <c r="A77" s="59"/>
      <c r="B77" s="59"/>
      <c r="C77" s="59"/>
      <c r="D77" s="59"/>
      <c r="E77" s="59"/>
    </row>
    <row r="78" spans="1:9" x14ac:dyDescent="0.4">
      <c r="A78" s="59"/>
      <c r="B78" s="59"/>
      <c r="C78" s="59"/>
      <c r="D78" s="59"/>
      <c r="E78" s="59"/>
    </row>
    <row r="79" spans="1:9" x14ac:dyDescent="0.4">
      <c r="A79" s="59"/>
      <c r="B79" s="59"/>
      <c r="C79" s="59"/>
      <c r="D79" s="59"/>
      <c r="E79" s="59"/>
    </row>
  </sheetData>
  <sheetProtection algorithmName="SHA-512" hashValue="3QDaFQaJph6gcY5aaTBt8Ku5JN1ZobHdi10/vUEExjmWwNv1qi0N7XqqrNVOiiTanRDGPsF6MZ41pFUl/H0Y5g==" saltValue="g2YwvcUHOMe7VqO+5K/RZw==" spinCount="100000" sheet="1" objects="1" scenarios="1" selectLockedCells="1" selectUnlockedCells="1"/>
  <mergeCells count="41">
    <mergeCell ref="L24:S24"/>
    <mergeCell ref="A5:I5"/>
    <mergeCell ref="A6:G10"/>
    <mergeCell ref="A12:H12"/>
    <mergeCell ref="A18:H18"/>
    <mergeCell ref="A1:I1"/>
    <mergeCell ref="K2:Q5"/>
    <mergeCell ref="K8:S8"/>
    <mergeCell ref="K17:P20"/>
    <mergeCell ref="L23:S23"/>
    <mergeCell ref="A17:H17"/>
    <mergeCell ref="A4:H4"/>
    <mergeCell ref="L25:S27"/>
    <mergeCell ref="K28:S28"/>
    <mergeCell ref="L29:S29"/>
    <mergeCell ref="L30:S30"/>
    <mergeCell ref="L31:S31"/>
    <mergeCell ref="L56:R58"/>
    <mergeCell ref="K60:K62"/>
    <mergeCell ref="L60:R64"/>
    <mergeCell ref="G36:I37"/>
    <mergeCell ref="L41:R42"/>
    <mergeCell ref="K43:K45"/>
    <mergeCell ref="L43:S46"/>
    <mergeCell ref="K47:K49"/>
    <mergeCell ref="A48:H48"/>
    <mergeCell ref="A49:H49"/>
    <mergeCell ref="L34:O36"/>
    <mergeCell ref="B47:H47"/>
    <mergeCell ref="B75:H75"/>
    <mergeCell ref="A27:H27"/>
    <mergeCell ref="B28:H28"/>
    <mergeCell ref="K51:K53"/>
    <mergeCell ref="K34:K35"/>
    <mergeCell ref="A66:H66"/>
    <mergeCell ref="K56:K58"/>
    <mergeCell ref="B29:H29"/>
    <mergeCell ref="A30:H30"/>
    <mergeCell ref="A31:H31"/>
    <mergeCell ref="A45:H45"/>
    <mergeCell ref="B46:H46"/>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B2DB3-C820-4984-91F5-DFF3FBCBD4C2}">
  <sheetPr>
    <tabColor rgb="FFFFC000"/>
  </sheetPr>
  <dimension ref="A1:L28"/>
  <sheetViews>
    <sheetView showGridLines="0" workbookViewId="0">
      <selection activeCell="A28" sqref="A28:K28"/>
    </sheetView>
  </sheetViews>
  <sheetFormatPr baseColWidth="10" defaultColWidth="11.59765625" defaultRowHeight="16.8" x14ac:dyDescent="0.4"/>
  <cols>
    <col min="1" max="1" width="11.19921875" style="1" customWidth="1"/>
    <col min="2" max="4" width="11.19921875" style="1"/>
    <col min="5" max="5" width="5.8984375" style="1" customWidth="1"/>
    <col min="6" max="6" width="3" style="1" customWidth="1"/>
    <col min="7" max="9" width="11.19921875" style="1"/>
    <col min="10" max="10" width="10.59765625" style="1" customWidth="1"/>
    <col min="11" max="11" width="17.796875" style="1" customWidth="1"/>
  </cols>
  <sheetData>
    <row r="1" spans="1:12" ht="25.8" thickBot="1" x14ac:dyDescent="0.45">
      <c r="A1" s="357" t="s">
        <v>116</v>
      </c>
      <c r="B1" s="358"/>
      <c r="C1" s="358"/>
      <c r="D1" s="358"/>
      <c r="E1" s="358"/>
      <c r="F1" s="358"/>
      <c r="G1" s="358"/>
      <c r="H1" s="358"/>
      <c r="I1" s="358"/>
      <c r="J1" s="359"/>
      <c r="K1" s="29"/>
    </row>
    <row r="2" spans="1:12" ht="17.399999999999999" thickBot="1" x14ac:dyDescent="0.45">
      <c r="A2" s="376" t="s">
        <v>117</v>
      </c>
      <c r="B2" s="377"/>
      <c r="C2" s="377"/>
      <c r="D2" s="377"/>
      <c r="E2" s="377"/>
      <c r="F2" s="377"/>
      <c r="G2" s="377"/>
      <c r="H2" s="377"/>
      <c r="I2" s="377"/>
      <c r="J2" s="378"/>
    </row>
    <row r="3" spans="1:12" ht="37.200000000000003" customHeight="1" thickBot="1" x14ac:dyDescent="0.45">
      <c r="A3" s="360" t="s">
        <v>118</v>
      </c>
      <c r="B3" s="360"/>
      <c r="C3" s="360"/>
      <c r="D3" s="360"/>
      <c r="E3" s="360"/>
      <c r="F3" s="360"/>
      <c r="G3" s="361" t="s">
        <v>119</v>
      </c>
      <c r="H3" s="361"/>
      <c r="I3" s="361"/>
      <c r="J3" s="361"/>
    </row>
    <row r="4" spans="1:12" ht="35.700000000000003" customHeight="1" x14ac:dyDescent="0.4">
      <c r="A4" s="382" t="s">
        <v>120</v>
      </c>
      <c r="B4" s="383"/>
      <c r="C4" s="383"/>
      <c r="D4" s="383"/>
      <c r="E4" s="383"/>
      <c r="F4" s="384"/>
      <c r="G4" s="362">
        <v>0.5</v>
      </c>
      <c r="H4" s="363"/>
      <c r="I4" s="363"/>
      <c r="J4" s="364"/>
    </row>
    <row r="5" spans="1:12" x14ac:dyDescent="0.4">
      <c r="A5" s="370" t="s">
        <v>121</v>
      </c>
      <c r="B5" s="371"/>
      <c r="C5" s="371"/>
      <c r="D5" s="371"/>
      <c r="E5" s="371"/>
      <c r="F5" s="372"/>
      <c r="G5" s="365"/>
      <c r="H5" s="320"/>
      <c r="I5" s="320"/>
      <c r="J5" s="366"/>
      <c r="L5" s="1"/>
    </row>
    <row r="6" spans="1:12" ht="17.399999999999999" thickBot="1" x14ac:dyDescent="0.45">
      <c r="A6" s="385" t="s">
        <v>122</v>
      </c>
      <c r="B6" s="386"/>
      <c r="C6" s="386"/>
      <c r="D6" s="386"/>
      <c r="E6" s="386"/>
      <c r="F6" s="387"/>
      <c r="G6" s="367"/>
      <c r="H6" s="368"/>
      <c r="I6" s="368"/>
      <c r="J6" s="369"/>
    </row>
    <row r="7" spans="1:12" ht="17.399999999999999" thickBot="1" x14ac:dyDescent="0.45">
      <c r="A7" s="379" t="s">
        <v>123</v>
      </c>
      <c r="B7" s="380"/>
      <c r="C7" s="380"/>
      <c r="D7" s="380"/>
      <c r="E7" s="380"/>
      <c r="F7" s="380"/>
      <c r="G7" s="380"/>
      <c r="H7" s="380"/>
      <c r="I7" s="380"/>
      <c r="J7" s="381"/>
    </row>
    <row r="8" spans="1:12" ht="36.6" customHeight="1" thickBot="1" x14ac:dyDescent="0.45">
      <c r="A8" s="360" t="s">
        <v>118</v>
      </c>
      <c r="B8" s="360"/>
      <c r="C8" s="360"/>
      <c r="D8" s="360"/>
      <c r="E8" s="360"/>
      <c r="F8" s="360"/>
      <c r="G8" s="361" t="s">
        <v>119</v>
      </c>
      <c r="H8" s="361"/>
      <c r="I8" s="361"/>
      <c r="J8" s="361"/>
    </row>
    <row r="9" spans="1:12" x14ac:dyDescent="0.4">
      <c r="A9" s="395" t="s">
        <v>124</v>
      </c>
      <c r="B9" s="396"/>
      <c r="C9" s="396"/>
      <c r="D9" s="396"/>
      <c r="E9" s="396"/>
      <c r="F9" s="397"/>
      <c r="G9" s="398">
        <v>1</v>
      </c>
      <c r="H9" s="399"/>
      <c r="I9" s="399"/>
      <c r="J9" s="400"/>
    </row>
    <row r="10" spans="1:12" ht="30.6" customHeight="1" x14ac:dyDescent="0.4">
      <c r="A10" s="370" t="s">
        <v>125</v>
      </c>
      <c r="B10" s="371"/>
      <c r="C10" s="371"/>
      <c r="D10" s="371"/>
      <c r="E10" s="371"/>
      <c r="F10" s="372"/>
      <c r="G10" s="373">
        <v>0.15</v>
      </c>
      <c r="H10" s="401"/>
      <c r="I10" s="401"/>
      <c r="J10" s="402"/>
    </row>
    <row r="11" spans="1:12" x14ac:dyDescent="0.4">
      <c r="A11" s="370" t="s">
        <v>126</v>
      </c>
      <c r="B11" s="371"/>
      <c r="C11" s="371"/>
      <c r="D11" s="371"/>
      <c r="E11" s="371"/>
      <c r="F11" s="372"/>
      <c r="G11" s="373">
        <v>0.2</v>
      </c>
      <c r="H11" s="401"/>
      <c r="I11" s="401"/>
      <c r="J11" s="402"/>
    </row>
    <row r="12" spans="1:12" ht="31.95" customHeight="1" x14ac:dyDescent="0.4">
      <c r="A12" s="370" t="s">
        <v>127</v>
      </c>
      <c r="B12" s="371"/>
      <c r="C12" s="371"/>
      <c r="D12" s="371"/>
      <c r="E12" s="371"/>
      <c r="F12" s="372"/>
      <c r="G12" s="373">
        <v>0.35</v>
      </c>
      <c r="H12" s="374"/>
      <c r="I12" s="374"/>
      <c r="J12" s="375"/>
    </row>
    <row r="13" spans="1:12" ht="28.95" customHeight="1" x14ac:dyDescent="0.4">
      <c r="A13" s="370" t="s">
        <v>128</v>
      </c>
      <c r="B13" s="371"/>
      <c r="C13" s="371"/>
      <c r="D13" s="371"/>
      <c r="E13" s="371"/>
      <c r="F13" s="372"/>
      <c r="G13" s="373">
        <v>0.25</v>
      </c>
      <c r="H13" s="374"/>
      <c r="I13" s="374"/>
      <c r="J13" s="375"/>
    </row>
    <row r="14" spans="1:12" ht="28.95" customHeight="1" x14ac:dyDescent="0.4">
      <c r="A14" s="393" t="s">
        <v>129</v>
      </c>
      <c r="B14" s="393"/>
      <c r="C14" s="393"/>
      <c r="D14" s="393"/>
      <c r="E14" s="393"/>
      <c r="F14" s="393"/>
      <c r="G14" s="394">
        <v>0.15</v>
      </c>
      <c r="H14" s="394"/>
      <c r="I14" s="394"/>
      <c r="J14" s="394"/>
    </row>
    <row r="16" spans="1:12" ht="25.2" x14ac:dyDescent="0.4">
      <c r="A16" s="390" t="s">
        <v>130</v>
      </c>
      <c r="B16" s="391"/>
      <c r="C16" s="391"/>
      <c r="D16" s="391"/>
      <c r="E16" s="391"/>
      <c r="F16" s="391"/>
      <c r="G16" s="391"/>
      <c r="H16" s="391"/>
      <c r="I16" s="391"/>
      <c r="J16" s="391"/>
      <c r="K16" s="392"/>
    </row>
    <row r="17" spans="1:11" x14ac:dyDescent="0.4">
      <c r="A17" s="8" t="s">
        <v>131</v>
      </c>
      <c r="B17" s="159"/>
      <c r="C17" s="160"/>
      <c r="D17" s="159"/>
      <c r="E17" s="159"/>
      <c r="J17" s="2"/>
      <c r="K17" s="161"/>
    </row>
    <row r="18" spans="1:11" ht="23.4" customHeight="1" x14ac:dyDescent="0.4">
      <c r="A18" s="388" t="s">
        <v>132</v>
      </c>
      <c r="B18" s="356"/>
      <c r="C18" s="356"/>
      <c r="D18" s="356"/>
      <c r="E18" s="356"/>
      <c r="F18" s="356"/>
      <c r="G18" s="356"/>
      <c r="H18" s="356"/>
      <c r="I18" s="356"/>
      <c r="J18" s="356"/>
      <c r="K18" s="389"/>
    </row>
    <row r="19" spans="1:11" x14ac:dyDescent="0.4">
      <c r="A19" s="9" t="s">
        <v>133</v>
      </c>
      <c r="B19" s="159"/>
      <c r="C19" s="160"/>
      <c r="D19" s="159"/>
      <c r="E19" s="159"/>
      <c r="J19" s="2"/>
      <c r="K19" s="161"/>
    </row>
    <row r="20" spans="1:11" x14ac:dyDescent="0.4">
      <c r="A20" s="9" t="s">
        <v>134</v>
      </c>
      <c r="B20" s="159"/>
      <c r="C20" s="160"/>
      <c r="D20" s="159"/>
      <c r="E20" s="159"/>
      <c r="J20" s="2"/>
      <c r="K20" s="161"/>
    </row>
    <row r="21" spans="1:11" x14ac:dyDescent="0.4">
      <c r="A21" s="9" t="s">
        <v>135</v>
      </c>
      <c r="B21" s="159"/>
      <c r="C21" s="160"/>
      <c r="D21" s="159"/>
      <c r="E21" s="159"/>
      <c r="J21" s="2"/>
      <c r="K21" s="161"/>
    </row>
    <row r="22" spans="1:11" x14ac:dyDescent="0.4">
      <c r="A22" s="9" t="s">
        <v>136</v>
      </c>
      <c r="B22" s="159"/>
      <c r="C22" s="160"/>
      <c r="D22" s="159"/>
      <c r="E22" s="159"/>
      <c r="J22" s="2"/>
      <c r="K22" s="161"/>
    </row>
    <row r="23" spans="1:11" x14ac:dyDescent="0.4">
      <c r="A23" s="9" t="s">
        <v>137</v>
      </c>
      <c r="B23" s="159"/>
      <c r="C23" s="160"/>
      <c r="D23" s="159"/>
      <c r="E23" s="159"/>
      <c r="J23" s="2"/>
      <c r="K23" s="161"/>
    </row>
    <row r="24" spans="1:11" x14ac:dyDescent="0.4">
      <c r="A24" s="9" t="s">
        <v>138</v>
      </c>
      <c r="B24" s="159"/>
      <c r="C24" s="160"/>
      <c r="D24" s="159"/>
      <c r="E24" s="159"/>
      <c r="J24" s="2"/>
      <c r="K24" s="161"/>
    </row>
    <row r="25" spans="1:11" x14ac:dyDescent="0.4">
      <c r="A25" s="9" t="s">
        <v>139</v>
      </c>
      <c r="B25" s="159"/>
      <c r="C25" s="160"/>
      <c r="D25" s="159"/>
      <c r="E25" s="159"/>
      <c r="J25" s="2"/>
      <c r="K25" s="161"/>
    </row>
    <row r="26" spans="1:11" ht="17.399999999999999" thickBot="1" x14ac:dyDescent="0.45">
      <c r="A26" s="10" t="s">
        <v>140</v>
      </c>
      <c r="B26" s="162"/>
      <c r="C26" s="163"/>
      <c r="D26" s="162"/>
      <c r="E26" s="162"/>
      <c r="F26" s="164"/>
      <c r="G26" s="164"/>
      <c r="H26" s="164"/>
      <c r="I26" s="164"/>
      <c r="J26" s="11"/>
      <c r="K26" s="165"/>
    </row>
    <row r="28" spans="1:11" ht="100.95" customHeight="1" x14ac:dyDescent="0.4">
      <c r="A28" s="355" t="s">
        <v>141</v>
      </c>
      <c r="B28" s="356"/>
      <c r="C28" s="356"/>
      <c r="D28" s="356"/>
      <c r="E28" s="356"/>
      <c r="F28" s="356"/>
      <c r="G28" s="356"/>
      <c r="H28" s="356"/>
      <c r="I28" s="356"/>
      <c r="J28" s="356"/>
      <c r="K28" s="356"/>
    </row>
  </sheetData>
  <sheetProtection algorithmName="SHA-512" hashValue="XWeHKGBNP8lZ4ZoaluSOhzNtrh5u7bHcql9gfkM+RehSlNw5L6FWoGTpiWmla1X13HMkYY5MFRnW4RBT1FBPQg==" saltValue="bInuLBjgImbtCYEOCsEldw==" spinCount="100000" sheet="1" objects="1" scenarios="1" selectLockedCells="1" selectUnlockedCells="1"/>
  <mergeCells count="26">
    <mergeCell ref="A14:F14"/>
    <mergeCell ref="G14:J14"/>
    <mergeCell ref="G3:J3"/>
    <mergeCell ref="A9:F9"/>
    <mergeCell ref="A10:F10"/>
    <mergeCell ref="A11:F11"/>
    <mergeCell ref="A12:F12"/>
    <mergeCell ref="G9:J9"/>
    <mergeCell ref="G10:J10"/>
    <mergeCell ref="G11:J11"/>
    <mergeCell ref="A28:K28"/>
    <mergeCell ref="A1:J1"/>
    <mergeCell ref="A8:F8"/>
    <mergeCell ref="G8:J8"/>
    <mergeCell ref="G4:J6"/>
    <mergeCell ref="A13:F13"/>
    <mergeCell ref="G12:J12"/>
    <mergeCell ref="G13:J13"/>
    <mergeCell ref="A2:J2"/>
    <mergeCell ref="A7:J7"/>
    <mergeCell ref="A4:F4"/>
    <mergeCell ref="A5:F5"/>
    <mergeCell ref="A6:F6"/>
    <mergeCell ref="A18:K18"/>
    <mergeCell ref="A16:K16"/>
    <mergeCell ref="A3:F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1BD3C-FD36-475F-BEAB-206EF31FEFFF}">
  <sheetPr>
    <tabColor theme="9"/>
  </sheetPr>
  <dimension ref="A1:R94"/>
  <sheetViews>
    <sheetView showGridLines="0" zoomScale="80" zoomScaleNormal="80" workbookViewId="0">
      <selection activeCell="B3" sqref="B3:C3"/>
    </sheetView>
  </sheetViews>
  <sheetFormatPr baseColWidth="10" defaultColWidth="11.59765625" defaultRowHeight="16.8" x14ac:dyDescent="0.4"/>
  <cols>
    <col min="1" max="1" width="31.796875" style="68" customWidth="1"/>
    <col min="2" max="2" width="15.09765625" style="68" customWidth="1"/>
    <col min="3" max="3" width="24.8984375" style="68" customWidth="1"/>
    <col min="4" max="4" width="21.796875" style="67" customWidth="1"/>
    <col min="5" max="5" width="16.296875" style="68" customWidth="1"/>
    <col min="6" max="6" width="17.8984375" style="67" customWidth="1"/>
    <col min="7" max="7" width="15" style="68" customWidth="1"/>
    <col min="8" max="8" width="18.796875" style="67" customWidth="1"/>
    <col min="9" max="9" width="19.3984375" style="67" customWidth="1"/>
    <col min="10" max="10" width="19.69921875" style="67" customWidth="1"/>
    <col min="11" max="11" width="22.09765625" style="125" customWidth="1"/>
    <col min="12" max="12" width="13.796875" style="125" hidden="1" customWidth="1"/>
    <col min="13" max="13" width="11.19921875" style="125" hidden="1" customWidth="1"/>
    <col min="14" max="14" width="12.796875" style="125" hidden="1" customWidth="1"/>
    <col min="15" max="15" width="0" style="126" hidden="1" customWidth="1"/>
    <col min="16" max="16" width="0" style="1" hidden="1" customWidth="1"/>
    <col min="17" max="18" width="11.19921875" style="1"/>
  </cols>
  <sheetData>
    <row r="1" spans="1:16" ht="24" x14ac:dyDescent="0.4">
      <c r="A1" s="288" t="s">
        <v>36</v>
      </c>
      <c r="B1" s="289"/>
      <c r="C1" s="289"/>
      <c r="D1" s="289"/>
      <c r="E1" s="289"/>
      <c r="F1" s="289"/>
      <c r="G1" s="289"/>
      <c r="H1" s="289"/>
      <c r="I1" s="289"/>
      <c r="J1" s="290"/>
    </row>
    <row r="2" spans="1:16" ht="24.6" thickBot="1" x14ac:dyDescent="0.45">
      <c r="A2" s="291" t="s">
        <v>37</v>
      </c>
      <c r="B2" s="292"/>
      <c r="C2" s="292"/>
      <c r="D2" s="292"/>
      <c r="E2" s="292"/>
      <c r="F2" s="292"/>
      <c r="G2" s="292"/>
      <c r="H2" s="292"/>
      <c r="I2" s="292"/>
      <c r="J2" s="293"/>
    </row>
    <row r="3" spans="1:16" ht="17.399999999999999" thickBot="1" x14ac:dyDescent="0.45">
      <c r="A3" s="178" t="s">
        <v>38</v>
      </c>
      <c r="B3" s="294"/>
      <c r="C3" s="295"/>
      <c r="D3" s="179" t="s">
        <v>39</v>
      </c>
      <c r="E3" s="294"/>
      <c r="F3" s="296"/>
      <c r="G3" s="296"/>
      <c r="H3" s="296"/>
      <c r="I3" s="296"/>
      <c r="J3" s="297"/>
    </row>
    <row r="4" spans="1:16" ht="17.399999999999999" thickBot="1" x14ac:dyDescent="0.45">
      <c r="A4" s="32"/>
    </row>
    <row r="5" spans="1:16" ht="27.6" customHeight="1" thickBot="1" x14ac:dyDescent="0.45">
      <c r="A5" s="301" t="s">
        <v>40</v>
      </c>
      <c r="B5" s="302"/>
      <c r="C5" s="302"/>
      <c r="D5" s="302"/>
      <c r="E5" s="302"/>
      <c r="F5" s="302"/>
      <c r="G5" s="302"/>
      <c r="H5" s="302"/>
      <c r="I5" s="302"/>
      <c r="J5" s="303"/>
    </row>
    <row r="6" spans="1:16" ht="17.399999999999999" thickBot="1" x14ac:dyDescent="0.45">
      <c r="A6" s="69"/>
      <c r="B6" s="69"/>
      <c r="C6" s="70"/>
      <c r="D6" s="69"/>
      <c r="E6" s="70"/>
      <c r="F6" s="69"/>
      <c r="G6" s="69"/>
      <c r="H6" s="108" t="s">
        <v>41</v>
      </c>
      <c r="I6" s="71" t="s">
        <v>42</v>
      </c>
      <c r="J6" s="72" t="s">
        <v>43</v>
      </c>
    </row>
    <row r="7" spans="1:16" ht="18" thickTop="1" thickBot="1" x14ac:dyDescent="0.45">
      <c r="A7" s="310" t="s">
        <v>44</v>
      </c>
      <c r="B7" s="310"/>
      <c r="C7" s="310"/>
      <c r="D7" s="310"/>
      <c r="E7" s="310"/>
      <c r="F7" s="310"/>
      <c r="G7" s="310"/>
      <c r="H7" s="310"/>
      <c r="I7" s="310"/>
      <c r="J7" s="310"/>
    </row>
    <row r="8" spans="1:16" ht="22.2" thickTop="1" thickBot="1" x14ac:dyDescent="0.45">
      <c r="A8" s="304" t="s">
        <v>45</v>
      </c>
      <c r="B8" s="304"/>
      <c r="C8" s="304"/>
      <c r="D8" s="304"/>
      <c r="E8" s="304"/>
      <c r="F8" s="304"/>
      <c r="G8" s="304"/>
      <c r="H8" s="305"/>
      <c r="I8" s="73"/>
      <c r="J8" s="33" t="str">
        <f>IF(I16=0, "", I8/I16)</f>
        <v/>
      </c>
    </row>
    <row r="9" spans="1:16" ht="21" customHeight="1" thickTop="1" thickBot="1" x14ac:dyDescent="0.45">
      <c r="A9" s="310" t="s">
        <v>46</v>
      </c>
      <c r="B9" s="310"/>
      <c r="C9" s="310"/>
      <c r="D9" s="310"/>
      <c r="E9" s="310"/>
      <c r="F9" s="310"/>
      <c r="G9" s="310"/>
      <c r="H9" s="310"/>
      <c r="I9" s="310"/>
      <c r="J9" s="310"/>
    </row>
    <row r="10" spans="1:16" ht="17.399999999999999" thickTop="1" x14ac:dyDescent="0.4">
      <c r="A10" s="306" t="s">
        <v>47</v>
      </c>
      <c r="B10" s="306"/>
      <c r="C10" s="306"/>
      <c r="D10" s="306"/>
      <c r="E10" s="306"/>
      <c r="F10" s="306"/>
      <c r="G10" s="306"/>
      <c r="H10" s="307"/>
      <c r="I10" s="74">
        <v>0</v>
      </c>
      <c r="J10" s="33" t="str">
        <f>IF(I16=0, "", I10/I16)</f>
        <v/>
      </c>
    </row>
    <row r="11" spans="1:16" x14ac:dyDescent="0.4">
      <c r="A11" s="308" t="s">
        <v>48</v>
      </c>
      <c r="B11" s="308"/>
      <c r="C11" s="308"/>
      <c r="D11" s="308"/>
      <c r="E11" s="308"/>
      <c r="F11" s="308"/>
      <c r="G11" s="308"/>
      <c r="H11" s="309"/>
      <c r="I11" s="74">
        <v>0</v>
      </c>
      <c r="J11" s="33" t="str">
        <f>IF(I16=0, "", I11/I16)</f>
        <v/>
      </c>
    </row>
    <row r="12" spans="1:16" x14ac:dyDescent="0.4">
      <c r="A12" s="308" t="s">
        <v>49</v>
      </c>
      <c r="B12" s="308"/>
      <c r="C12" s="308"/>
      <c r="D12" s="308"/>
      <c r="E12" s="308"/>
      <c r="F12" s="308"/>
      <c r="G12" s="308"/>
      <c r="H12" s="309"/>
      <c r="I12" s="75">
        <v>0</v>
      </c>
      <c r="J12" s="34" t="str">
        <f>IF(I16=0, "", I12/I16)</f>
        <v/>
      </c>
    </row>
    <row r="13" spans="1:16" x14ac:dyDescent="0.4">
      <c r="A13" s="308" t="s">
        <v>50</v>
      </c>
      <c r="B13" s="308"/>
      <c r="C13" s="308"/>
      <c r="D13" s="308"/>
      <c r="E13" s="308"/>
      <c r="F13" s="308"/>
      <c r="G13" s="308"/>
      <c r="H13" s="309"/>
      <c r="I13" s="75">
        <v>0</v>
      </c>
      <c r="J13" s="34" t="str">
        <f>IF(I16=0, "", I13/I16)</f>
        <v/>
      </c>
    </row>
    <row r="14" spans="1:16" x14ac:dyDescent="0.4">
      <c r="A14" s="308" t="s">
        <v>51</v>
      </c>
      <c r="B14" s="308"/>
      <c r="C14" s="308"/>
      <c r="D14" s="308"/>
      <c r="E14" s="308"/>
      <c r="F14" s="308"/>
      <c r="G14" s="308"/>
      <c r="H14" s="309"/>
      <c r="I14" s="75">
        <v>0</v>
      </c>
      <c r="J14" s="34" t="str">
        <f>IF(I16=0, "", I14/I16)</f>
        <v/>
      </c>
    </row>
    <row r="15" spans="1:16" x14ac:dyDescent="0.4">
      <c r="A15" s="65" t="s">
        <v>52</v>
      </c>
      <c r="B15" s="65"/>
      <c r="C15" s="65"/>
      <c r="D15" s="65"/>
      <c r="E15" s="65"/>
      <c r="F15" s="65"/>
      <c r="G15" s="65"/>
      <c r="H15" s="66"/>
      <c r="I15" s="109">
        <f>SUM(I10:I14)</f>
        <v>0</v>
      </c>
      <c r="J15" s="76"/>
    </row>
    <row r="16" spans="1:16" ht="17.399999999999999" thickBot="1" x14ac:dyDescent="0.45">
      <c r="A16" s="77"/>
      <c r="B16" s="78"/>
      <c r="C16" s="78"/>
      <c r="D16" s="78"/>
      <c r="E16" s="78"/>
      <c r="F16" s="78"/>
      <c r="G16" s="78"/>
      <c r="H16" s="121" t="s">
        <v>53</v>
      </c>
      <c r="I16" s="120">
        <f>SUM(I8:I14)</f>
        <v>0</v>
      </c>
      <c r="J16" s="110"/>
      <c r="O16" s="125"/>
      <c r="P16" s="126"/>
    </row>
    <row r="17" spans="1:16" ht="17.399999999999999" thickBot="1" x14ac:dyDescent="0.45">
      <c r="O17" s="125"/>
      <c r="P17" s="126"/>
    </row>
    <row r="18" spans="1:16" ht="31.2" customHeight="1" thickBot="1" x14ac:dyDescent="0.45">
      <c r="A18" s="298" t="s">
        <v>54</v>
      </c>
      <c r="B18" s="299"/>
      <c r="C18" s="299"/>
      <c r="D18" s="299"/>
      <c r="E18" s="299"/>
      <c r="F18" s="299"/>
      <c r="G18" s="299"/>
      <c r="H18" s="299"/>
      <c r="I18" s="299"/>
      <c r="J18" s="300"/>
      <c r="O18" s="125"/>
      <c r="P18" s="126"/>
    </row>
    <row r="19" spans="1:16" ht="21.6" thickBot="1" x14ac:dyDescent="0.45">
      <c r="A19" s="311" t="s">
        <v>55</v>
      </c>
      <c r="B19" s="312"/>
      <c r="C19" s="312"/>
      <c r="D19" s="312"/>
      <c r="E19" s="312"/>
      <c r="F19" s="312"/>
      <c r="G19" s="312"/>
      <c r="H19" s="312"/>
      <c r="I19" s="312"/>
      <c r="J19" s="313"/>
      <c r="L19" s="216" t="s">
        <v>56</v>
      </c>
      <c r="M19" s="216"/>
      <c r="N19" s="216"/>
      <c r="O19" s="216"/>
      <c r="P19" s="217"/>
    </row>
    <row r="20" spans="1:16" ht="60.6" customHeight="1" x14ac:dyDescent="0.4">
      <c r="A20" s="180" t="s">
        <v>57</v>
      </c>
      <c r="B20" s="181" t="s">
        <v>58</v>
      </c>
      <c r="C20" s="182" t="s">
        <v>59</v>
      </c>
      <c r="D20" s="183" t="s">
        <v>60</v>
      </c>
      <c r="E20" s="183" t="s">
        <v>61</v>
      </c>
      <c r="F20" s="183" t="s">
        <v>62</v>
      </c>
      <c r="G20" s="183" t="s">
        <v>63</v>
      </c>
      <c r="H20" s="183" t="s">
        <v>64</v>
      </c>
      <c r="I20" s="183" t="s">
        <v>65</v>
      </c>
      <c r="J20" s="221" t="s">
        <v>66</v>
      </c>
      <c r="L20" s="212" t="s">
        <v>67</v>
      </c>
      <c r="M20" s="212" t="s">
        <v>68</v>
      </c>
      <c r="N20" s="213" t="s">
        <v>69</v>
      </c>
      <c r="O20" s="213" t="s">
        <v>70</v>
      </c>
      <c r="P20" s="214" t="s">
        <v>71</v>
      </c>
    </row>
    <row r="21" spans="1:16" s="1" customFormat="1" x14ac:dyDescent="0.4">
      <c r="A21" s="79"/>
      <c r="B21" s="36" t="str">
        <f>_xlfn.XLOOKUP(A21,Tableau2[Catégories de dépenses - RH],Tableau2[Admissibilité],"N/A",0)</f>
        <v>N/A</v>
      </c>
      <c r="C21" s="37"/>
      <c r="D21" s="38"/>
      <c r="E21" s="39"/>
      <c r="F21" s="40"/>
      <c r="G21" s="41"/>
      <c r="H21" s="111">
        <f t="shared" ref="H21:H34" si="0">E21*F21</f>
        <v>0</v>
      </c>
      <c r="I21" s="111">
        <f>IF(G21="oui", ROUND((H21*5%)+(H21*9.975%), 2), 0)</f>
        <v>0</v>
      </c>
      <c r="J21" s="222">
        <f t="shared" ref="J21:J34" si="1">E21*F21+I21</f>
        <v>0</v>
      </c>
      <c r="L21" s="172"/>
      <c r="M21" s="127">
        <f t="shared" ref="M21:M33" si="2">IF(B21="oui", H21,0)</f>
        <v>0</v>
      </c>
      <c r="N21" s="128"/>
      <c r="O21" s="129" t="b">
        <v>0</v>
      </c>
      <c r="P21" s="130"/>
    </row>
    <row r="22" spans="1:16" s="1" customFormat="1" x14ac:dyDescent="0.4">
      <c r="A22" s="79"/>
      <c r="B22" s="36" t="str">
        <f>_xlfn.XLOOKUP(A22,Tableau2[Catégories de dépenses - RH],Tableau2[Admissibilité],"N/A",0)</f>
        <v>N/A</v>
      </c>
      <c r="C22" s="37"/>
      <c r="D22" s="38"/>
      <c r="E22" s="39"/>
      <c r="F22" s="40"/>
      <c r="G22" s="41"/>
      <c r="H22" s="111">
        <f t="shared" si="0"/>
        <v>0</v>
      </c>
      <c r="I22" s="111">
        <f>IF(G22="oui", ROUND((H22*5%)+(H22*9.975%), 2), 0)</f>
        <v>0</v>
      </c>
      <c r="J22" s="222">
        <f t="shared" si="1"/>
        <v>0</v>
      </c>
      <c r="L22" s="173"/>
      <c r="M22" s="131">
        <f t="shared" si="2"/>
        <v>0</v>
      </c>
      <c r="N22" s="132"/>
      <c r="O22" s="133" t="b">
        <v>0</v>
      </c>
      <c r="P22" s="134"/>
    </row>
    <row r="23" spans="1:16" s="1" customFormat="1" x14ac:dyDescent="0.4">
      <c r="A23" s="79"/>
      <c r="B23" s="36" t="str">
        <f>_xlfn.XLOOKUP(A23,Tableau2[Catégories de dépenses - RH],Tableau2[Admissibilité],"N/A",0)</f>
        <v>N/A</v>
      </c>
      <c r="C23" s="37"/>
      <c r="D23" s="38"/>
      <c r="E23" s="39"/>
      <c r="F23" s="40"/>
      <c r="G23" s="41"/>
      <c r="H23" s="111">
        <f t="shared" si="0"/>
        <v>0</v>
      </c>
      <c r="I23" s="111">
        <f t="shared" ref="I23:I34" si="3">IF(G23="oui", ROUND((H23*5%)+(H23*9.975%), 2), 0)</f>
        <v>0</v>
      </c>
      <c r="J23" s="222">
        <f t="shared" si="1"/>
        <v>0</v>
      </c>
      <c r="L23" s="173"/>
      <c r="M23" s="131">
        <f t="shared" si="2"/>
        <v>0</v>
      </c>
      <c r="N23" s="132"/>
      <c r="O23" s="133" t="b">
        <v>0</v>
      </c>
      <c r="P23" s="134"/>
    </row>
    <row r="24" spans="1:16" s="1" customFormat="1" x14ac:dyDescent="0.4">
      <c r="A24" s="79"/>
      <c r="B24" s="36" t="str">
        <f>_xlfn.XLOOKUP(A24,Tableau2[Catégories de dépenses - RH],Tableau2[Admissibilité],"N/A",0)</f>
        <v>N/A</v>
      </c>
      <c r="C24" s="37"/>
      <c r="D24" s="38"/>
      <c r="E24" s="39"/>
      <c r="F24" s="42"/>
      <c r="G24" s="41"/>
      <c r="H24" s="111">
        <f t="shared" si="0"/>
        <v>0</v>
      </c>
      <c r="I24" s="111">
        <f t="shared" si="3"/>
        <v>0</v>
      </c>
      <c r="J24" s="222">
        <f t="shared" si="1"/>
        <v>0</v>
      </c>
      <c r="L24" s="173"/>
      <c r="M24" s="131">
        <f t="shared" si="2"/>
        <v>0</v>
      </c>
      <c r="N24" s="132"/>
      <c r="O24" s="133" t="b">
        <v>0</v>
      </c>
      <c r="P24" s="134"/>
    </row>
    <row r="25" spans="1:16" s="1" customFormat="1" ht="21" customHeight="1" x14ac:dyDescent="0.4">
      <c r="A25" s="79"/>
      <c r="B25" s="36" t="str">
        <f>_xlfn.XLOOKUP(A25,Tableau2[Catégories de dépenses - RH],Tableau2[Admissibilité],"N/A",0)</f>
        <v>N/A</v>
      </c>
      <c r="C25" s="37"/>
      <c r="D25" s="38"/>
      <c r="E25" s="39"/>
      <c r="F25" s="42"/>
      <c r="G25" s="41"/>
      <c r="H25" s="111">
        <f t="shared" si="0"/>
        <v>0</v>
      </c>
      <c r="I25" s="111">
        <f t="shared" si="3"/>
        <v>0</v>
      </c>
      <c r="J25" s="222">
        <f t="shared" si="1"/>
        <v>0</v>
      </c>
      <c r="L25" s="173"/>
      <c r="M25" s="131">
        <f t="shared" si="2"/>
        <v>0</v>
      </c>
      <c r="N25" s="132"/>
      <c r="O25" s="133" t="b">
        <v>0</v>
      </c>
      <c r="P25" s="134"/>
    </row>
    <row r="26" spans="1:16" s="1" customFormat="1" x14ac:dyDescent="0.4">
      <c r="A26" s="79"/>
      <c r="B26" s="36" t="str">
        <f>_xlfn.XLOOKUP(A26,Tableau2[Catégories de dépenses - RH],Tableau2[Admissibilité],"N/A",0)</f>
        <v>N/A</v>
      </c>
      <c r="C26" s="37"/>
      <c r="D26" s="38"/>
      <c r="E26" s="39"/>
      <c r="F26" s="42"/>
      <c r="G26" s="41"/>
      <c r="H26" s="111">
        <f t="shared" si="0"/>
        <v>0</v>
      </c>
      <c r="I26" s="111">
        <f t="shared" si="3"/>
        <v>0</v>
      </c>
      <c r="J26" s="222">
        <f t="shared" si="1"/>
        <v>0</v>
      </c>
      <c r="L26" s="173"/>
      <c r="M26" s="131">
        <f t="shared" si="2"/>
        <v>0</v>
      </c>
      <c r="N26" s="132"/>
      <c r="O26" s="133" t="b">
        <v>0</v>
      </c>
      <c r="P26" s="134"/>
    </row>
    <row r="27" spans="1:16" s="1" customFormat="1" x14ac:dyDescent="0.4">
      <c r="A27" s="79"/>
      <c r="B27" s="36" t="str">
        <f>_xlfn.XLOOKUP(A27,Tableau2[Catégories de dépenses - RH],Tableau2[Admissibilité],"N/A",0)</f>
        <v>N/A</v>
      </c>
      <c r="C27" s="37"/>
      <c r="D27" s="38"/>
      <c r="E27" s="39"/>
      <c r="F27" s="42"/>
      <c r="G27" s="41"/>
      <c r="H27" s="111">
        <f t="shared" si="0"/>
        <v>0</v>
      </c>
      <c r="I27" s="111">
        <f t="shared" si="3"/>
        <v>0</v>
      </c>
      <c r="J27" s="222">
        <f t="shared" si="1"/>
        <v>0</v>
      </c>
      <c r="L27" s="173"/>
      <c r="M27" s="131">
        <f t="shared" si="2"/>
        <v>0</v>
      </c>
      <c r="N27" s="132"/>
      <c r="O27" s="133" t="b">
        <v>0</v>
      </c>
      <c r="P27" s="134"/>
    </row>
    <row r="28" spans="1:16" s="1" customFormat="1" x14ac:dyDescent="0.4">
      <c r="A28" s="79"/>
      <c r="B28" s="36" t="str">
        <f>_xlfn.XLOOKUP(A28,Tableau2[Catégories de dépenses - RH],Tableau2[Admissibilité],"N/A",0)</f>
        <v>N/A</v>
      </c>
      <c r="C28" s="37"/>
      <c r="D28" s="38"/>
      <c r="E28" s="39"/>
      <c r="F28" s="42"/>
      <c r="G28" s="41"/>
      <c r="H28" s="111">
        <f t="shared" si="0"/>
        <v>0</v>
      </c>
      <c r="I28" s="111">
        <f t="shared" si="3"/>
        <v>0</v>
      </c>
      <c r="J28" s="222">
        <f t="shared" si="1"/>
        <v>0</v>
      </c>
      <c r="L28" s="173"/>
      <c r="M28" s="131">
        <f t="shared" si="2"/>
        <v>0</v>
      </c>
      <c r="N28" s="132"/>
      <c r="O28" s="133" t="b">
        <v>0</v>
      </c>
      <c r="P28" s="134"/>
    </row>
    <row r="29" spans="1:16" s="1" customFormat="1" x14ac:dyDescent="0.4">
      <c r="A29" s="79"/>
      <c r="B29" s="36" t="str">
        <f>_xlfn.XLOOKUP(A29,Tableau2[Catégories de dépenses - RH],Tableau2[Admissibilité],"N/A",0)</f>
        <v>N/A</v>
      </c>
      <c r="C29" s="37"/>
      <c r="D29" s="38"/>
      <c r="E29" s="39"/>
      <c r="F29" s="42"/>
      <c r="G29" s="41"/>
      <c r="H29" s="111">
        <f t="shared" si="0"/>
        <v>0</v>
      </c>
      <c r="I29" s="111">
        <f t="shared" si="3"/>
        <v>0</v>
      </c>
      <c r="J29" s="222">
        <f t="shared" si="1"/>
        <v>0</v>
      </c>
      <c r="L29" s="173"/>
      <c r="M29" s="131">
        <f t="shared" si="2"/>
        <v>0</v>
      </c>
      <c r="N29" s="132"/>
      <c r="O29" s="133" t="b">
        <v>0</v>
      </c>
      <c r="P29" s="134"/>
    </row>
    <row r="30" spans="1:16" s="1" customFormat="1" x14ac:dyDescent="0.4">
      <c r="A30" s="79"/>
      <c r="B30" s="36" t="str">
        <f>_xlfn.XLOOKUP(A30,Tableau2[Catégories de dépenses - RH],Tableau2[Admissibilité],"N/A",0)</f>
        <v>N/A</v>
      </c>
      <c r="C30" s="37"/>
      <c r="D30" s="38"/>
      <c r="E30" s="39"/>
      <c r="F30" s="42"/>
      <c r="G30" s="41"/>
      <c r="H30" s="111">
        <f t="shared" si="0"/>
        <v>0</v>
      </c>
      <c r="I30" s="111">
        <f t="shared" si="3"/>
        <v>0</v>
      </c>
      <c r="J30" s="222">
        <f t="shared" si="1"/>
        <v>0</v>
      </c>
      <c r="L30" s="173"/>
      <c r="M30" s="131">
        <f t="shared" si="2"/>
        <v>0</v>
      </c>
      <c r="N30" s="132"/>
      <c r="O30" s="133" t="b">
        <v>0</v>
      </c>
      <c r="P30" s="134"/>
    </row>
    <row r="31" spans="1:16" s="1" customFormat="1" x14ac:dyDescent="0.4">
      <c r="A31" s="79"/>
      <c r="B31" s="36" t="str">
        <f>_xlfn.XLOOKUP(A31,Tableau2[Catégories de dépenses - RH],Tableau2[Admissibilité],"N/A",0)</f>
        <v>N/A</v>
      </c>
      <c r="C31" s="37"/>
      <c r="D31" s="38"/>
      <c r="E31" s="39"/>
      <c r="F31" s="42"/>
      <c r="G31" s="41"/>
      <c r="H31" s="111">
        <f t="shared" si="0"/>
        <v>0</v>
      </c>
      <c r="I31" s="111">
        <f t="shared" si="3"/>
        <v>0</v>
      </c>
      <c r="J31" s="222">
        <f t="shared" si="1"/>
        <v>0</v>
      </c>
      <c r="L31" s="173"/>
      <c r="M31" s="131">
        <f t="shared" si="2"/>
        <v>0</v>
      </c>
      <c r="N31" s="132"/>
      <c r="O31" s="133" t="b">
        <v>0</v>
      </c>
      <c r="P31" s="134"/>
    </row>
    <row r="32" spans="1:16" s="1" customFormat="1" x14ac:dyDescent="0.4">
      <c r="A32" s="79"/>
      <c r="B32" s="36" t="str">
        <f>_xlfn.XLOOKUP(A32,Tableau2[Catégories de dépenses - RH],Tableau2[Admissibilité],"N/A",0)</f>
        <v>N/A</v>
      </c>
      <c r="C32" s="37"/>
      <c r="D32" s="38"/>
      <c r="E32" s="39"/>
      <c r="F32" s="42"/>
      <c r="G32" s="41"/>
      <c r="H32" s="111">
        <f t="shared" si="0"/>
        <v>0</v>
      </c>
      <c r="I32" s="111">
        <f t="shared" si="3"/>
        <v>0</v>
      </c>
      <c r="J32" s="222">
        <f t="shared" si="1"/>
        <v>0</v>
      </c>
      <c r="L32" s="173"/>
      <c r="M32" s="131">
        <f t="shared" si="2"/>
        <v>0</v>
      </c>
      <c r="N32" s="132"/>
      <c r="O32" s="133" t="b">
        <v>0</v>
      </c>
      <c r="P32" s="134"/>
    </row>
    <row r="33" spans="1:16" s="1" customFormat="1" x14ac:dyDescent="0.4">
      <c r="A33" s="79"/>
      <c r="B33" s="36" t="str">
        <f>_xlfn.XLOOKUP(A33,Tableau2[Catégories de dépenses - RH],Tableau2[Admissibilité],"N/A",0)</f>
        <v>N/A</v>
      </c>
      <c r="C33" s="37"/>
      <c r="D33" s="38"/>
      <c r="E33" s="39"/>
      <c r="F33" s="42"/>
      <c r="G33" s="41"/>
      <c r="H33" s="111">
        <f t="shared" si="0"/>
        <v>0</v>
      </c>
      <c r="I33" s="111">
        <f t="shared" si="3"/>
        <v>0</v>
      </c>
      <c r="J33" s="222">
        <f t="shared" si="1"/>
        <v>0</v>
      </c>
      <c r="L33" s="173"/>
      <c r="M33" s="131">
        <f t="shared" si="2"/>
        <v>0</v>
      </c>
      <c r="N33" s="132"/>
      <c r="O33" s="133" t="b">
        <v>0</v>
      </c>
      <c r="P33" s="134"/>
    </row>
    <row r="34" spans="1:16" s="1" customFormat="1" ht="17.399999999999999" thickBot="1" x14ac:dyDescent="0.45">
      <c r="A34" s="85"/>
      <c r="B34" s="36" t="str">
        <f>_xlfn.XLOOKUP(A34,Tableau2[Catégories de dépenses - RH],Tableau2[Admissibilité],"N/A",0)</f>
        <v>N/A</v>
      </c>
      <c r="C34" s="44"/>
      <c r="D34" s="45"/>
      <c r="E34" s="46"/>
      <c r="F34" s="47"/>
      <c r="G34" s="48"/>
      <c r="H34" s="112">
        <f t="shared" si="0"/>
        <v>0</v>
      </c>
      <c r="I34" s="113">
        <f t="shared" si="3"/>
        <v>0</v>
      </c>
      <c r="J34" s="223">
        <f t="shared" si="1"/>
        <v>0</v>
      </c>
      <c r="L34" s="174"/>
      <c r="M34" s="135">
        <f>IF(B34="oui",H34,0)</f>
        <v>0</v>
      </c>
      <c r="N34" s="136"/>
      <c r="O34" s="137" t="b">
        <v>0</v>
      </c>
      <c r="P34" s="138"/>
    </row>
    <row r="35" spans="1:16" s="1" customFormat="1" ht="33" customHeight="1" thickBot="1" x14ac:dyDescent="0.45">
      <c r="A35" s="276" t="s">
        <v>72</v>
      </c>
      <c r="B35" s="277"/>
      <c r="C35" s="277"/>
      <c r="D35" s="277"/>
      <c r="E35" s="277"/>
      <c r="F35" s="277"/>
      <c r="G35" s="278"/>
      <c r="H35" s="184">
        <f>SUM(H21:H34)</f>
        <v>0</v>
      </c>
      <c r="I35" s="184">
        <f>SUM(I21:I34)</f>
        <v>0</v>
      </c>
      <c r="J35" s="184">
        <f>SUM(J21:J34)</f>
        <v>0</v>
      </c>
      <c r="L35" s="175"/>
      <c r="M35" s="176">
        <f>SUM(M21:M34)</f>
        <v>0</v>
      </c>
      <c r="N35" s="125"/>
      <c r="O35" s="125"/>
      <c r="P35" s="177">
        <f>SUM(P21:P34)</f>
        <v>0</v>
      </c>
    </row>
    <row r="36" spans="1:16" ht="21.6" thickBot="1" x14ac:dyDescent="0.45">
      <c r="A36" s="282" t="s">
        <v>73</v>
      </c>
      <c r="B36" s="283"/>
      <c r="C36" s="283"/>
      <c r="D36" s="283"/>
      <c r="E36" s="283"/>
      <c r="F36" s="283"/>
      <c r="G36" s="283"/>
      <c r="H36" s="283"/>
      <c r="I36" s="283"/>
      <c r="J36" s="284"/>
      <c r="L36" s="216" t="s">
        <v>56</v>
      </c>
      <c r="M36" s="216"/>
      <c r="N36" s="216"/>
      <c r="O36" s="216"/>
      <c r="P36" s="217"/>
    </row>
    <row r="37" spans="1:16" ht="73.5" customHeight="1" x14ac:dyDescent="0.4">
      <c r="A37" s="185" t="s">
        <v>74</v>
      </c>
      <c r="B37" s="181" t="s">
        <v>58</v>
      </c>
      <c r="C37" s="185" t="s">
        <v>59</v>
      </c>
      <c r="D37" s="186" t="s">
        <v>75</v>
      </c>
      <c r="E37" s="186" t="s">
        <v>76</v>
      </c>
      <c r="F37" s="186" t="s">
        <v>77</v>
      </c>
      <c r="G37" s="186" t="s">
        <v>78</v>
      </c>
      <c r="H37" s="186" t="s">
        <v>79</v>
      </c>
      <c r="I37" s="186" t="s">
        <v>80</v>
      </c>
      <c r="J37" s="224" t="s">
        <v>81</v>
      </c>
      <c r="L37" s="212" t="s">
        <v>67</v>
      </c>
      <c r="M37" s="212" t="s">
        <v>68</v>
      </c>
      <c r="N37" s="213" t="s">
        <v>69</v>
      </c>
      <c r="O37" s="213" t="s">
        <v>70</v>
      </c>
      <c r="P37" s="214" t="s">
        <v>71</v>
      </c>
    </row>
    <row r="38" spans="1:16" x14ac:dyDescent="0.4">
      <c r="A38" s="79"/>
      <c r="B38" s="36" t="str">
        <f>_xlfn.XLOOKUP(A38,Tableau1[Catégorie de dépenses - Autres],Tableau1[Admissibilité],"N/A",0)</f>
        <v>N/A</v>
      </c>
      <c r="C38" s="37"/>
      <c r="D38" s="38"/>
      <c r="E38" s="39"/>
      <c r="F38" s="40"/>
      <c r="G38" s="41"/>
      <c r="H38" s="114">
        <f>E38*F38</f>
        <v>0</v>
      </c>
      <c r="I38" s="114">
        <f>IF(G38="oui", ROUND((H38*5%)+(H38*9.975%), 2), 0)</f>
        <v>0</v>
      </c>
      <c r="J38" s="225">
        <f>E38*F38+I38</f>
        <v>0</v>
      </c>
      <c r="L38" s="172"/>
      <c r="M38" s="127">
        <f t="shared" ref="M38:M63" si="4">IF(B38="oui", H38,0)</f>
        <v>0</v>
      </c>
      <c r="N38" s="128"/>
      <c r="O38" s="129" t="b">
        <v>0</v>
      </c>
      <c r="P38" s="215"/>
    </row>
    <row r="39" spans="1:16" x14ac:dyDescent="0.4">
      <c r="A39" s="79"/>
      <c r="B39" s="36" t="str">
        <f>_xlfn.XLOOKUP(A39,Tableau1[Catégorie de dépenses - Autres],Tableau1[Admissibilité],"N/A",0)</f>
        <v>N/A</v>
      </c>
      <c r="C39" s="37"/>
      <c r="D39" s="38"/>
      <c r="E39" s="39"/>
      <c r="F39" s="40"/>
      <c r="G39" s="41"/>
      <c r="H39" s="114">
        <f t="shared" ref="H39:H43" si="5">E39*F39</f>
        <v>0</v>
      </c>
      <c r="I39" s="114">
        <f>IF(G39="oui", ROUND((H39*5%)+(H39*9.975%), 2), 0)</f>
        <v>0</v>
      </c>
      <c r="J39" s="225">
        <f>E39*F39+I39</f>
        <v>0</v>
      </c>
      <c r="L39" s="173"/>
      <c r="M39" s="131">
        <f t="shared" si="4"/>
        <v>0</v>
      </c>
      <c r="N39" s="132"/>
      <c r="O39" s="133" t="b">
        <v>0</v>
      </c>
      <c r="P39" s="140"/>
    </row>
    <row r="40" spans="1:16" x14ac:dyDescent="0.4">
      <c r="A40" s="79"/>
      <c r="B40" s="36" t="str">
        <f>_xlfn.XLOOKUP(A40,Tableau1[Catégorie de dépenses - Autres],Tableau1[Admissibilité],"N/A",0)</f>
        <v>N/A</v>
      </c>
      <c r="C40" s="37"/>
      <c r="D40" s="38"/>
      <c r="E40" s="39"/>
      <c r="F40" s="40"/>
      <c r="G40" s="41"/>
      <c r="H40" s="114">
        <f>E40*F40</f>
        <v>0</v>
      </c>
      <c r="I40" s="114">
        <f t="shared" ref="I40:I63" si="6">IF(G40="oui", ROUND((H40*5%)+(H40*9.975%), 2), 0)</f>
        <v>0</v>
      </c>
      <c r="J40" s="225">
        <f>E40*F40+I40</f>
        <v>0</v>
      </c>
      <c r="L40" s="173"/>
      <c r="M40" s="131">
        <f t="shared" si="4"/>
        <v>0</v>
      </c>
      <c r="N40" s="132"/>
      <c r="O40" s="133" t="b">
        <v>0</v>
      </c>
      <c r="P40" s="140"/>
    </row>
    <row r="41" spans="1:16" x14ac:dyDescent="0.4">
      <c r="A41" s="79"/>
      <c r="B41" s="36" t="str">
        <f>_xlfn.XLOOKUP(A41,Tableau1[Catégorie de dépenses - Autres],Tableau1[Admissibilité],"N/A",0)</f>
        <v>N/A</v>
      </c>
      <c r="C41" s="49"/>
      <c r="D41" s="50"/>
      <c r="E41" s="51"/>
      <c r="F41" s="52"/>
      <c r="G41" s="41"/>
      <c r="H41" s="114">
        <f>E41*F41</f>
        <v>0</v>
      </c>
      <c r="I41" s="114">
        <f t="shared" si="6"/>
        <v>0</v>
      </c>
      <c r="J41" s="225">
        <f>E41*F41+I41</f>
        <v>0</v>
      </c>
      <c r="L41" s="173"/>
      <c r="M41" s="131">
        <f t="shared" si="4"/>
        <v>0</v>
      </c>
      <c r="N41" s="132"/>
      <c r="O41" s="133" t="b">
        <v>0</v>
      </c>
      <c r="P41" s="140"/>
    </row>
    <row r="42" spans="1:16" x14ac:dyDescent="0.4">
      <c r="A42" s="79"/>
      <c r="B42" s="36" t="str">
        <f>_xlfn.XLOOKUP(A42,Tableau1[Catégorie de dépenses - Autres],Tableau1[Admissibilité],"N/A",0)</f>
        <v>N/A</v>
      </c>
      <c r="C42" s="49"/>
      <c r="D42" s="50"/>
      <c r="E42" s="39"/>
      <c r="F42" s="40"/>
      <c r="G42" s="41"/>
      <c r="H42" s="114">
        <f t="shared" si="5"/>
        <v>0</v>
      </c>
      <c r="I42" s="114">
        <f t="shared" si="6"/>
        <v>0</v>
      </c>
      <c r="J42" s="225">
        <f t="shared" ref="J42:J43" si="7">E42*F42+I42</f>
        <v>0</v>
      </c>
      <c r="L42" s="173"/>
      <c r="M42" s="131">
        <f t="shared" si="4"/>
        <v>0</v>
      </c>
      <c r="N42" s="132"/>
      <c r="O42" s="133" t="b">
        <v>0</v>
      </c>
      <c r="P42" s="140"/>
    </row>
    <row r="43" spans="1:16" x14ac:dyDescent="0.4">
      <c r="A43" s="79"/>
      <c r="B43" s="36" t="str">
        <f>_xlfn.XLOOKUP(A43,Tableau1[Catégorie de dépenses - Autres],Tableau1[Admissibilité],"N/A",0)</f>
        <v>N/A</v>
      </c>
      <c r="C43" s="49"/>
      <c r="D43" s="50"/>
      <c r="E43" s="39"/>
      <c r="F43" s="40"/>
      <c r="G43" s="41"/>
      <c r="H43" s="114">
        <f t="shared" si="5"/>
        <v>0</v>
      </c>
      <c r="I43" s="114">
        <f t="shared" si="6"/>
        <v>0</v>
      </c>
      <c r="J43" s="225">
        <f t="shared" si="7"/>
        <v>0</v>
      </c>
      <c r="L43" s="173"/>
      <c r="M43" s="131">
        <f t="shared" si="4"/>
        <v>0</v>
      </c>
      <c r="N43" s="132"/>
      <c r="O43" s="133" t="b">
        <v>0</v>
      </c>
      <c r="P43" s="140"/>
    </row>
    <row r="44" spans="1:16" x14ac:dyDescent="0.4">
      <c r="A44" s="79"/>
      <c r="B44" s="36" t="str">
        <f>_xlfn.XLOOKUP(A44,Tableau1[Catégorie de dépenses - Autres],Tableau1[Admissibilité],"N/A",0)</f>
        <v>N/A</v>
      </c>
      <c r="C44" s="49"/>
      <c r="D44" s="50"/>
      <c r="E44" s="39"/>
      <c r="F44" s="40"/>
      <c r="G44" s="41"/>
      <c r="H44" s="114">
        <f>E44*F44</f>
        <v>0</v>
      </c>
      <c r="I44" s="114">
        <f t="shared" si="6"/>
        <v>0</v>
      </c>
      <c r="J44" s="225">
        <f>E44*F44+I44</f>
        <v>0</v>
      </c>
      <c r="L44" s="173"/>
      <c r="M44" s="131">
        <f t="shared" si="4"/>
        <v>0</v>
      </c>
      <c r="N44" s="132"/>
      <c r="O44" s="133" t="b">
        <v>0</v>
      </c>
      <c r="P44" s="140"/>
    </row>
    <row r="45" spans="1:16" x14ac:dyDescent="0.4">
      <c r="A45" s="79"/>
      <c r="B45" s="36" t="str">
        <f>_xlfn.XLOOKUP(A45,Tableau1[Catégorie de dépenses - Autres],Tableau1[Admissibilité],"N/A",0)</f>
        <v>N/A</v>
      </c>
      <c r="C45" s="49"/>
      <c r="D45" s="50"/>
      <c r="E45" s="51"/>
      <c r="F45" s="52"/>
      <c r="G45" s="41"/>
      <c r="H45" s="114">
        <f>E45*F45</f>
        <v>0</v>
      </c>
      <c r="I45" s="114">
        <f t="shared" si="6"/>
        <v>0</v>
      </c>
      <c r="J45" s="225">
        <f>E45*F45+I45</f>
        <v>0</v>
      </c>
      <c r="L45" s="173"/>
      <c r="M45" s="131">
        <f t="shared" si="4"/>
        <v>0</v>
      </c>
      <c r="N45" s="132"/>
      <c r="O45" s="133" t="b">
        <v>0</v>
      </c>
      <c r="P45" s="140"/>
    </row>
    <row r="46" spans="1:16" x14ac:dyDescent="0.4">
      <c r="A46" s="79"/>
      <c r="B46" s="36" t="str">
        <f>_xlfn.XLOOKUP(A46,Tableau1[Catégorie de dépenses - Autres],Tableau1[Admissibilité],"N/A",0)</f>
        <v>N/A</v>
      </c>
      <c r="C46" s="49"/>
      <c r="D46" s="50"/>
      <c r="E46" s="39"/>
      <c r="F46" s="40"/>
      <c r="G46" s="41"/>
      <c r="H46" s="114">
        <f t="shared" ref="H46" si="8">E46*F46</f>
        <v>0</v>
      </c>
      <c r="I46" s="114">
        <f t="shared" si="6"/>
        <v>0</v>
      </c>
      <c r="J46" s="225">
        <f t="shared" ref="J46" si="9">E46*F46+I46</f>
        <v>0</v>
      </c>
      <c r="L46" s="173"/>
      <c r="M46" s="131">
        <f t="shared" si="4"/>
        <v>0</v>
      </c>
      <c r="N46" s="132"/>
      <c r="O46" s="133" t="b">
        <v>0</v>
      </c>
      <c r="P46" s="140"/>
    </row>
    <row r="47" spans="1:16" x14ac:dyDescent="0.4">
      <c r="A47" s="79"/>
      <c r="B47" s="36" t="str">
        <f>_xlfn.XLOOKUP(A47,Tableau1[Catégorie de dépenses - Autres],Tableau1[Admissibilité],"N/A",0)</f>
        <v>N/A</v>
      </c>
      <c r="C47" s="49"/>
      <c r="D47" s="50"/>
      <c r="E47" s="51"/>
      <c r="F47" s="52"/>
      <c r="G47" s="41"/>
      <c r="H47" s="114">
        <f>E47*F47</f>
        <v>0</v>
      </c>
      <c r="I47" s="114">
        <f t="shared" si="6"/>
        <v>0</v>
      </c>
      <c r="J47" s="225">
        <f>E47*F47+I47</f>
        <v>0</v>
      </c>
      <c r="L47" s="173"/>
      <c r="M47" s="131">
        <f t="shared" si="4"/>
        <v>0</v>
      </c>
      <c r="N47" s="132"/>
      <c r="O47" s="133" t="b">
        <v>0</v>
      </c>
      <c r="P47" s="140"/>
    </row>
    <row r="48" spans="1:16" x14ac:dyDescent="0.4">
      <c r="A48" s="79"/>
      <c r="B48" s="36" t="str">
        <f>_xlfn.XLOOKUP(A48,Tableau1[Catégorie de dépenses - Autres],Tableau1[Admissibilité],"N/A",0)</f>
        <v>N/A</v>
      </c>
      <c r="C48" s="49"/>
      <c r="D48" s="50"/>
      <c r="E48" s="39"/>
      <c r="F48" s="40"/>
      <c r="G48" s="41"/>
      <c r="H48" s="114">
        <f t="shared" ref="H48:H63" si="10">E48*F48</f>
        <v>0</v>
      </c>
      <c r="I48" s="114">
        <f t="shared" si="6"/>
        <v>0</v>
      </c>
      <c r="J48" s="225">
        <f t="shared" ref="J48:J63" si="11">E48*F48+I48</f>
        <v>0</v>
      </c>
      <c r="L48" s="173"/>
      <c r="M48" s="131">
        <f t="shared" si="4"/>
        <v>0</v>
      </c>
      <c r="N48" s="132"/>
      <c r="O48" s="133" t="b">
        <v>0</v>
      </c>
      <c r="P48" s="140"/>
    </row>
    <row r="49" spans="1:16" x14ac:dyDescent="0.4">
      <c r="A49" s="79"/>
      <c r="B49" s="36" t="str">
        <f>_xlfn.XLOOKUP(A49,Tableau1[Catégorie de dépenses - Autres],Tableau1[Admissibilité],"N/A",0)</f>
        <v>N/A</v>
      </c>
      <c r="C49" s="49"/>
      <c r="D49" s="50"/>
      <c r="E49" s="39"/>
      <c r="F49" s="40"/>
      <c r="G49" s="41"/>
      <c r="H49" s="114">
        <f t="shared" si="10"/>
        <v>0</v>
      </c>
      <c r="I49" s="114">
        <f t="shared" si="6"/>
        <v>0</v>
      </c>
      <c r="J49" s="225">
        <f t="shared" si="11"/>
        <v>0</v>
      </c>
      <c r="L49" s="173"/>
      <c r="M49" s="131">
        <f t="shared" si="4"/>
        <v>0</v>
      </c>
      <c r="N49" s="132"/>
      <c r="O49" s="133" t="b">
        <v>0</v>
      </c>
      <c r="P49" s="140"/>
    </row>
    <row r="50" spans="1:16" x14ac:dyDescent="0.4">
      <c r="A50" s="79"/>
      <c r="B50" s="36" t="str">
        <f>_xlfn.XLOOKUP(A50,Tableau1[Catégorie de dépenses - Autres],Tableau1[Admissibilité],"N/A",0)</f>
        <v>N/A</v>
      </c>
      <c r="C50" s="49"/>
      <c r="D50" s="50"/>
      <c r="E50" s="51"/>
      <c r="F50" s="52"/>
      <c r="G50" s="41"/>
      <c r="H50" s="114">
        <f t="shared" si="10"/>
        <v>0</v>
      </c>
      <c r="I50" s="114">
        <f t="shared" si="6"/>
        <v>0</v>
      </c>
      <c r="J50" s="225">
        <f t="shared" si="11"/>
        <v>0</v>
      </c>
      <c r="L50" s="173"/>
      <c r="M50" s="131">
        <f t="shared" si="4"/>
        <v>0</v>
      </c>
      <c r="N50" s="132"/>
      <c r="O50" s="133" t="b">
        <v>0</v>
      </c>
      <c r="P50" s="140"/>
    </row>
    <row r="51" spans="1:16" x14ac:dyDescent="0.4">
      <c r="A51" s="79"/>
      <c r="B51" s="36" t="str">
        <f>_xlfn.XLOOKUP(A51,Tableau1[Catégorie de dépenses - Autres],Tableau1[Admissibilité],"N/A",0)</f>
        <v>N/A</v>
      </c>
      <c r="C51" s="49"/>
      <c r="D51" s="50"/>
      <c r="E51" s="51"/>
      <c r="F51" s="52"/>
      <c r="G51" s="41"/>
      <c r="H51" s="114">
        <f t="shared" si="10"/>
        <v>0</v>
      </c>
      <c r="I51" s="114">
        <f t="shared" si="6"/>
        <v>0</v>
      </c>
      <c r="J51" s="225">
        <f t="shared" si="11"/>
        <v>0</v>
      </c>
      <c r="L51" s="173"/>
      <c r="M51" s="131">
        <f t="shared" si="4"/>
        <v>0</v>
      </c>
      <c r="N51" s="132"/>
      <c r="O51" s="133" t="b">
        <v>0</v>
      </c>
      <c r="P51" s="140"/>
    </row>
    <row r="52" spans="1:16" x14ac:dyDescent="0.4">
      <c r="A52" s="79"/>
      <c r="B52" s="36" t="str">
        <f>_xlfn.XLOOKUP(A52,Tableau1[Catégorie de dépenses - Autres],Tableau1[Admissibilité],"N/A",0)</f>
        <v>N/A</v>
      </c>
      <c r="C52" s="79"/>
      <c r="D52" s="35"/>
      <c r="E52" s="80"/>
      <c r="F52" s="122"/>
      <c r="G52" s="41"/>
      <c r="H52" s="114">
        <f t="shared" si="10"/>
        <v>0</v>
      </c>
      <c r="I52" s="114">
        <f t="shared" si="6"/>
        <v>0</v>
      </c>
      <c r="J52" s="225">
        <f t="shared" si="11"/>
        <v>0</v>
      </c>
      <c r="L52" s="173"/>
      <c r="M52" s="131">
        <f t="shared" si="4"/>
        <v>0</v>
      </c>
      <c r="N52" s="132"/>
      <c r="O52" s="133" t="b">
        <v>0</v>
      </c>
      <c r="P52" s="140"/>
    </row>
    <row r="53" spans="1:16" x14ac:dyDescent="0.4">
      <c r="A53" s="79"/>
      <c r="B53" s="36" t="str">
        <f>_xlfn.XLOOKUP(A53,Tableau1[Catégorie de dépenses - Autres],Tableau1[Admissibilité],"N/A",0)</f>
        <v>N/A</v>
      </c>
      <c r="C53" s="81"/>
      <c r="D53" s="82"/>
      <c r="E53" s="83"/>
      <c r="F53" s="123"/>
      <c r="G53" s="84"/>
      <c r="H53" s="114">
        <f>E53*F53</f>
        <v>0</v>
      </c>
      <c r="I53" s="114">
        <f>IF(G53="oui", ROUND((H53*5%)+(H53*9.975%), 2), 0)</f>
        <v>0</v>
      </c>
      <c r="J53" s="225">
        <f>E53*F53+I53</f>
        <v>0</v>
      </c>
      <c r="L53" s="173"/>
      <c r="M53" s="131">
        <f t="shared" si="4"/>
        <v>0</v>
      </c>
      <c r="N53" s="132"/>
      <c r="O53" s="133" t="b">
        <v>0</v>
      </c>
      <c r="P53" s="140"/>
    </row>
    <row r="54" spans="1:16" x14ac:dyDescent="0.4">
      <c r="A54" s="79"/>
      <c r="B54" s="36" t="str">
        <f>_xlfn.XLOOKUP(A54,Tableau1[Catégorie de dépenses - Autres],Tableau1[Admissibilité],"N/A",0)</f>
        <v>N/A</v>
      </c>
      <c r="C54" s="81"/>
      <c r="D54" s="82"/>
      <c r="E54" s="83"/>
      <c r="F54" s="123"/>
      <c r="G54" s="84"/>
      <c r="H54" s="114">
        <f t="shared" ref="H54:H58" si="12">E54*F54</f>
        <v>0</v>
      </c>
      <c r="I54" s="114">
        <f>IF(G54="oui", ROUND((H54*5%)+(H54*9.975%), 2), 0)</f>
        <v>0</v>
      </c>
      <c r="J54" s="225">
        <f>E54*F54+I54</f>
        <v>0</v>
      </c>
      <c r="L54" s="173"/>
      <c r="M54" s="131">
        <f t="shared" si="4"/>
        <v>0</v>
      </c>
      <c r="N54" s="132"/>
      <c r="O54" s="133" t="b">
        <v>0</v>
      </c>
      <c r="P54" s="140"/>
    </row>
    <row r="55" spans="1:16" x14ac:dyDescent="0.4">
      <c r="A55" s="79"/>
      <c r="B55" s="36" t="str">
        <f>_xlfn.XLOOKUP(A55,Tableau1[Catégorie de dépenses - Autres],Tableau1[Admissibilité],"N/A",0)</f>
        <v>N/A</v>
      </c>
      <c r="C55" s="81"/>
      <c r="D55" s="82"/>
      <c r="E55" s="83"/>
      <c r="F55" s="123"/>
      <c r="G55" s="84"/>
      <c r="H55" s="114">
        <f>E55*F55</f>
        <v>0</v>
      </c>
      <c r="I55" s="114">
        <f t="shared" si="6"/>
        <v>0</v>
      </c>
      <c r="J55" s="225">
        <f>E55*F55+I55</f>
        <v>0</v>
      </c>
      <c r="L55" s="173"/>
      <c r="M55" s="131">
        <f t="shared" si="4"/>
        <v>0</v>
      </c>
      <c r="N55" s="132"/>
      <c r="O55" s="133" t="b">
        <v>0</v>
      </c>
      <c r="P55" s="140"/>
    </row>
    <row r="56" spans="1:16" x14ac:dyDescent="0.4">
      <c r="A56" s="79"/>
      <c r="B56" s="36" t="str">
        <f>_xlfn.XLOOKUP(A56,Tableau1[Catégorie de dépenses - Autres],Tableau1[Admissibilité],"N/A",0)</f>
        <v>N/A</v>
      </c>
      <c r="C56" s="81"/>
      <c r="D56" s="82"/>
      <c r="E56" s="83"/>
      <c r="F56" s="123"/>
      <c r="G56" s="84"/>
      <c r="H56" s="114">
        <f>E56*F56</f>
        <v>0</v>
      </c>
      <c r="I56" s="114">
        <f t="shared" si="6"/>
        <v>0</v>
      </c>
      <c r="J56" s="225">
        <f>E56*F56+I56</f>
        <v>0</v>
      </c>
      <c r="L56" s="173"/>
      <c r="M56" s="131">
        <f t="shared" si="4"/>
        <v>0</v>
      </c>
      <c r="N56" s="132"/>
      <c r="O56" s="133" t="b">
        <v>0</v>
      </c>
      <c r="P56" s="140"/>
    </row>
    <row r="57" spans="1:16" x14ac:dyDescent="0.4">
      <c r="A57" s="79"/>
      <c r="B57" s="36" t="str">
        <f>_xlfn.XLOOKUP(A57,Tableau1[Catégorie de dépenses - Autres],Tableau1[Admissibilité],"N/A",0)</f>
        <v>N/A</v>
      </c>
      <c r="C57" s="81"/>
      <c r="D57" s="82"/>
      <c r="E57" s="83"/>
      <c r="F57" s="123"/>
      <c r="G57" s="84"/>
      <c r="H57" s="114">
        <f t="shared" si="12"/>
        <v>0</v>
      </c>
      <c r="I57" s="114">
        <f t="shared" si="6"/>
        <v>0</v>
      </c>
      <c r="J57" s="225">
        <f t="shared" ref="J57:J58" si="13">E57*F57+I57</f>
        <v>0</v>
      </c>
      <c r="L57" s="173"/>
      <c r="M57" s="131">
        <f t="shared" si="4"/>
        <v>0</v>
      </c>
      <c r="N57" s="132"/>
      <c r="O57" s="133" t="b">
        <v>0</v>
      </c>
      <c r="P57" s="140"/>
    </row>
    <row r="58" spans="1:16" x14ac:dyDescent="0.4">
      <c r="A58" s="79"/>
      <c r="B58" s="36" t="str">
        <f>_xlfn.XLOOKUP(A58,Tableau1[Catégorie de dépenses - Autres],Tableau1[Admissibilité],"N/A",0)</f>
        <v>N/A</v>
      </c>
      <c r="C58" s="81"/>
      <c r="D58" s="82"/>
      <c r="E58" s="83"/>
      <c r="F58" s="123"/>
      <c r="G58" s="84"/>
      <c r="H58" s="114">
        <f t="shared" si="12"/>
        <v>0</v>
      </c>
      <c r="I58" s="114">
        <f t="shared" si="6"/>
        <v>0</v>
      </c>
      <c r="J58" s="225">
        <f t="shared" si="13"/>
        <v>0</v>
      </c>
      <c r="L58" s="173"/>
      <c r="M58" s="131">
        <f t="shared" si="4"/>
        <v>0</v>
      </c>
      <c r="N58" s="132"/>
      <c r="O58" s="133" t="b">
        <v>0</v>
      </c>
      <c r="P58" s="140"/>
    </row>
    <row r="59" spans="1:16" x14ac:dyDescent="0.4">
      <c r="A59" s="79"/>
      <c r="B59" s="36" t="str">
        <f>_xlfn.XLOOKUP(A59,Tableau1[Catégorie de dépenses - Autres],Tableau1[Admissibilité],"N/A",0)</f>
        <v>N/A</v>
      </c>
      <c r="C59" s="81"/>
      <c r="D59" s="82"/>
      <c r="E59" s="83"/>
      <c r="F59" s="123"/>
      <c r="G59" s="84"/>
      <c r="H59" s="114">
        <f>E59*F59</f>
        <v>0</v>
      </c>
      <c r="I59" s="114">
        <f t="shared" si="6"/>
        <v>0</v>
      </c>
      <c r="J59" s="225">
        <f>E59*F59+I59</f>
        <v>0</v>
      </c>
      <c r="L59" s="173"/>
      <c r="M59" s="131">
        <f t="shared" si="4"/>
        <v>0</v>
      </c>
      <c r="N59" s="132"/>
      <c r="O59" s="133" t="b">
        <v>0</v>
      </c>
      <c r="P59" s="140"/>
    </row>
    <row r="60" spans="1:16" x14ac:dyDescent="0.4">
      <c r="A60" s="79"/>
      <c r="B60" s="36" t="str">
        <f>_xlfn.XLOOKUP(A60,Tableau1[Catégorie de dépenses - Autres],Tableau1[Admissibilité],"N/A",0)</f>
        <v>N/A</v>
      </c>
      <c r="C60" s="81"/>
      <c r="D60" s="82"/>
      <c r="E60" s="83"/>
      <c r="F60" s="123"/>
      <c r="G60" s="84"/>
      <c r="H60" s="114">
        <f>E60*F60</f>
        <v>0</v>
      </c>
      <c r="I60" s="114">
        <f t="shared" si="6"/>
        <v>0</v>
      </c>
      <c r="J60" s="225">
        <f>E60*F60+I60</f>
        <v>0</v>
      </c>
      <c r="L60" s="173"/>
      <c r="M60" s="131">
        <f t="shared" si="4"/>
        <v>0</v>
      </c>
      <c r="N60" s="132"/>
      <c r="O60" s="133" t="b">
        <v>0</v>
      </c>
      <c r="P60" s="140"/>
    </row>
    <row r="61" spans="1:16" x14ac:dyDescent="0.4">
      <c r="A61" s="79"/>
      <c r="B61" s="36" t="str">
        <f>_xlfn.XLOOKUP(A61,Tableau1[Catégorie de dépenses - Autres],Tableau1[Admissibilité],"N/A",0)</f>
        <v>N/A</v>
      </c>
      <c r="C61" s="81"/>
      <c r="D61" s="82"/>
      <c r="E61" s="83"/>
      <c r="F61" s="123"/>
      <c r="G61" s="84"/>
      <c r="H61" s="114">
        <f t="shared" ref="H61" si="14">E61*F61</f>
        <v>0</v>
      </c>
      <c r="I61" s="114">
        <f t="shared" si="6"/>
        <v>0</v>
      </c>
      <c r="J61" s="225">
        <f t="shared" ref="J61" si="15">E61*F61+I61</f>
        <v>0</v>
      </c>
      <c r="L61" s="173"/>
      <c r="M61" s="131">
        <f t="shared" si="4"/>
        <v>0</v>
      </c>
      <c r="N61" s="132"/>
      <c r="O61" s="133" t="b">
        <v>0</v>
      </c>
      <c r="P61" s="140"/>
    </row>
    <row r="62" spans="1:16" x14ac:dyDescent="0.4">
      <c r="A62" s="79"/>
      <c r="B62" s="36" t="str">
        <f>_xlfn.XLOOKUP(A62,Tableau1[Catégorie de dépenses - Autres],Tableau1[Admissibilité],"N/A",0)</f>
        <v>N/A</v>
      </c>
      <c r="C62" s="81"/>
      <c r="D62" s="82"/>
      <c r="E62" s="83"/>
      <c r="F62" s="123"/>
      <c r="G62" s="84"/>
      <c r="H62" s="114">
        <f>E62*F62</f>
        <v>0</v>
      </c>
      <c r="I62" s="114">
        <f t="shared" si="6"/>
        <v>0</v>
      </c>
      <c r="J62" s="225">
        <f>E62*F62+I62</f>
        <v>0</v>
      </c>
      <c r="L62" s="173"/>
      <c r="M62" s="131">
        <f t="shared" si="4"/>
        <v>0</v>
      </c>
      <c r="N62" s="132"/>
      <c r="O62" s="133" t="b">
        <v>0</v>
      </c>
      <c r="P62" s="140"/>
    </row>
    <row r="63" spans="1:16" ht="17.399999999999999" thickBot="1" x14ac:dyDescent="0.45">
      <c r="A63" s="85"/>
      <c r="B63" s="226" t="str">
        <f>_xlfn.XLOOKUP(A63,Tableau1[Catégorie de dépenses - Autres],Tableau1[Admissibilité],"N/A",0)</f>
        <v>N/A</v>
      </c>
      <c r="C63" s="85"/>
      <c r="D63" s="43"/>
      <c r="E63" s="86"/>
      <c r="F63" s="124"/>
      <c r="G63" s="48"/>
      <c r="H63" s="227">
        <f t="shared" si="10"/>
        <v>0</v>
      </c>
      <c r="I63" s="227">
        <f t="shared" si="6"/>
        <v>0</v>
      </c>
      <c r="J63" s="228">
        <f t="shared" si="11"/>
        <v>0</v>
      </c>
      <c r="L63" s="174"/>
      <c r="M63" s="135">
        <f t="shared" si="4"/>
        <v>0</v>
      </c>
      <c r="N63" s="136"/>
      <c r="O63" s="137" t="b">
        <v>0</v>
      </c>
      <c r="P63" s="141"/>
    </row>
    <row r="64" spans="1:16" s="1" customFormat="1" ht="17.399999999999999" thickBot="1" x14ac:dyDescent="0.45">
      <c r="A64" s="279" t="s">
        <v>82</v>
      </c>
      <c r="B64" s="280"/>
      <c r="C64" s="280"/>
      <c r="D64" s="280"/>
      <c r="E64" s="280"/>
      <c r="F64" s="280"/>
      <c r="G64" s="281"/>
      <c r="H64" s="107">
        <f>SUM(H38:H63)</f>
        <v>0</v>
      </c>
      <c r="I64" s="107">
        <f>SUM(I38:I63)</f>
        <v>0</v>
      </c>
      <c r="J64" s="107">
        <f>SUM(J38:J63)</f>
        <v>0</v>
      </c>
      <c r="L64" s="188"/>
      <c r="M64" s="171">
        <f>SUM(M38:M63)</f>
        <v>0</v>
      </c>
      <c r="N64" s="125"/>
      <c r="O64" s="125"/>
      <c r="P64" s="139">
        <f>SUM(P38:P63)</f>
        <v>0</v>
      </c>
    </row>
    <row r="65" spans="1:18" ht="17.399999999999999" thickBot="1" x14ac:dyDescent="0.45">
      <c r="A65" s="87"/>
      <c r="B65" s="87"/>
      <c r="C65" s="87"/>
      <c r="D65" s="87"/>
      <c r="E65" s="87"/>
      <c r="F65" s="87"/>
      <c r="G65" s="87"/>
      <c r="H65" s="94"/>
      <c r="I65" s="94"/>
      <c r="J65" s="94"/>
      <c r="O65" s="125"/>
      <c r="P65" s="126"/>
    </row>
    <row r="66" spans="1:18" ht="27" thickBot="1" x14ac:dyDescent="0.45">
      <c r="A66" s="87"/>
      <c r="B66" s="87"/>
      <c r="C66" s="87"/>
      <c r="D66" s="87"/>
      <c r="E66" s="87"/>
      <c r="F66" s="87"/>
      <c r="G66" s="88"/>
      <c r="H66" s="53" t="s">
        <v>83</v>
      </c>
      <c r="I66" s="54" t="s">
        <v>65</v>
      </c>
      <c r="J66" s="55" t="s">
        <v>84</v>
      </c>
      <c r="N66" s="142"/>
      <c r="O66" s="125"/>
      <c r="P66" s="126"/>
    </row>
    <row r="67" spans="1:18" s="30" customFormat="1" ht="22.8" thickBot="1" x14ac:dyDescent="0.6">
      <c r="A67" s="90"/>
      <c r="B67" s="90"/>
      <c r="C67" s="90"/>
      <c r="D67" s="91"/>
      <c r="E67" s="92"/>
      <c r="F67" s="92"/>
      <c r="G67" s="93" t="s">
        <v>85</v>
      </c>
      <c r="H67" s="115">
        <f>SUM(H21:H34)+ SUM(H38:H63)</f>
        <v>0</v>
      </c>
      <c r="I67" s="116">
        <f>SUM(I21:I34)+ SUM(I38:I63)</f>
        <v>0</v>
      </c>
      <c r="J67" s="117">
        <f>SUM(J21:J34)+ SUM(J38:J63)</f>
        <v>0</v>
      </c>
      <c r="L67" s="187"/>
      <c r="M67" s="143">
        <f>SUM(M21:M34)+ SUM(M38:M63)</f>
        <v>0</v>
      </c>
      <c r="N67" s="142"/>
      <c r="O67" s="142"/>
      <c r="P67" s="144">
        <f>SUM(P21:P34)+ SUM(P38:P63)</f>
        <v>0</v>
      </c>
      <c r="Q67" s="89"/>
      <c r="R67" s="89"/>
    </row>
    <row r="68" spans="1:18" ht="46.95" customHeight="1" thickBot="1" x14ac:dyDescent="0.45">
      <c r="A68" s="67"/>
      <c r="B68" s="90"/>
      <c r="C68" s="90"/>
      <c r="D68" s="270" t="s">
        <v>86</v>
      </c>
      <c r="E68" s="271"/>
      <c r="F68" s="271"/>
      <c r="G68" s="272"/>
      <c r="H68" s="118">
        <f>I8</f>
        <v>0</v>
      </c>
      <c r="I68" s="169"/>
      <c r="J68" s="170"/>
    </row>
    <row r="69" spans="1:18" ht="36" hidden="1" customHeight="1" thickBot="1" x14ac:dyDescent="0.45">
      <c r="B69" s="90"/>
      <c r="C69" s="90"/>
      <c r="D69" s="273" t="s">
        <v>87</v>
      </c>
      <c r="E69" s="274"/>
      <c r="F69" s="274"/>
      <c r="G69" s="275"/>
      <c r="H69" s="62">
        <f>J67-H68</f>
        <v>0</v>
      </c>
      <c r="I69" s="63"/>
      <c r="J69" s="64"/>
    </row>
    <row r="70" spans="1:18" hidden="1" x14ac:dyDescent="0.4"/>
    <row r="71" spans="1:18" hidden="1" x14ac:dyDescent="0.4">
      <c r="A71" s="94"/>
      <c r="B71" s="95"/>
      <c r="C71" s="95"/>
      <c r="D71" s="96"/>
      <c r="E71" s="96"/>
      <c r="F71" s="96"/>
      <c r="G71" s="97"/>
      <c r="H71" s="119"/>
      <c r="I71" s="119"/>
    </row>
    <row r="72" spans="1:18" ht="17.399999999999999" hidden="1" thickBot="1" x14ac:dyDescent="0.45"/>
    <row r="73" spans="1:18" ht="27" hidden="1" thickBot="1" x14ac:dyDescent="0.45">
      <c r="A73" s="235" t="s">
        <v>88</v>
      </c>
      <c r="B73" s="236"/>
      <c r="C73" s="236"/>
      <c r="D73" s="236"/>
      <c r="E73" s="236"/>
      <c r="F73" s="237"/>
      <c r="G73" s="237"/>
      <c r="H73" s="237"/>
      <c r="I73" s="237"/>
      <c r="J73" s="237"/>
      <c r="K73" s="238"/>
    </row>
    <row r="74" spans="1:18" ht="63" hidden="1" thickBot="1" x14ac:dyDescent="0.45">
      <c r="A74" s="203" t="s">
        <v>89</v>
      </c>
      <c r="B74" s="204" t="s">
        <v>90</v>
      </c>
      <c r="C74" s="205" t="s">
        <v>91</v>
      </c>
      <c r="D74" s="206" t="s">
        <v>92</v>
      </c>
      <c r="E74" s="207" t="s">
        <v>93</v>
      </c>
      <c r="F74" s="261" t="s">
        <v>94</v>
      </c>
      <c r="G74" s="261"/>
      <c r="H74" s="261"/>
      <c r="I74" s="261"/>
      <c r="J74" s="261"/>
      <c r="K74" s="145" t="s">
        <v>42</v>
      </c>
    </row>
    <row r="75" spans="1:18" ht="34.950000000000003" hidden="1" customHeight="1" x14ac:dyDescent="0.4">
      <c r="A75" s="208" t="str">
        <f>Listes!A2</f>
        <v>Achat de matériel ou d'équipement de plein air durable</v>
      </c>
      <c r="B75" s="56">
        <v>1</v>
      </c>
      <c r="C75" s="98">
        <f>I8*1</f>
        <v>0</v>
      </c>
      <c r="D75" s="99">
        <f t="shared" ref="D75:D82" si="16">SUMIF($A$21:$A$34,A75,$M$21:$M$34)+SUMIF($A$38:$A$63,A75,$M$38:$M$63)</f>
        <v>0</v>
      </c>
      <c r="E75" s="209">
        <f>MIN(D75, C75)</f>
        <v>0</v>
      </c>
      <c r="F75" s="166" t="str">
        <f>Listes!A21</f>
        <v>Autres frais de main d'œuvre</v>
      </c>
      <c r="G75" s="166"/>
      <c r="H75" s="166"/>
      <c r="I75" s="166"/>
      <c r="J75" s="167"/>
      <c r="K75" s="146">
        <f>SUMIF($A$18:$A$65,F75,$H$18:$H$65)</f>
        <v>0</v>
      </c>
    </row>
    <row r="76" spans="1:18" ht="34.200000000000003" hidden="1" customHeight="1" x14ac:dyDescent="0.4">
      <c r="A76" s="208" t="str">
        <f>Listes!A3</f>
        <v xml:space="preserve">Achat de matériel de réparation et les frais de réparation du matériel de plein air </v>
      </c>
      <c r="B76" s="57">
        <v>0.15</v>
      </c>
      <c r="C76" s="98">
        <f>I8*0.15</f>
        <v>0</v>
      </c>
      <c r="D76" s="99">
        <f t="shared" si="16"/>
        <v>0</v>
      </c>
      <c r="E76" s="209">
        <f>MIN(D76, C76)</f>
        <v>0</v>
      </c>
      <c r="F76" s="102" t="str">
        <f>Listes!A7</f>
        <v>Frais de gestion et de fonctionnement</v>
      </c>
      <c r="G76" s="102"/>
      <c r="H76" s="102"/>
      <c r="I76" s="102"/>
      <c r="J76" s="103"/>
      <c r="K76" s="147">
        <f>SUMIF($A$18:$A$65,F76,$H$18:$H$65)</f>
        <v>0</v>
      </c>
    </row>
    <row r="77" spans="1:18" hidden="1" x14ac:dyDescent="0.4">
      <c r="A77" s="104" t="str">
        <f>Listes!A4</f>
        <v>Achat de matériel de rangement</v>
      </c>
      <c r="B77" s="56">
        <v>0.2</v>
      </c>
      <c r="C77" s="98">
        <f>I8*0.2</f>
        <v>0</v>
      </c>
      <c r="D77" s="99">
        <f t="shared" si="16"/>
        <v>0</v>
      </c>
      <c r="E77" s="209">
        <f>MIN(D77, C77)</f>
        <v>0</v>
      </c>
      <c r="F77" s="102" t="str">
        <f>Listes!A9</f>
        <v xml:space="preserve">Frais liés à du matériel/autres éléments ne favorisant pas directement l’activité physique </v>
      </c>
      <c r="G77" s="102"/>
      <c r="H77" s="102"/>
      <c r="I77" s="102"/>
      <c r="J77" s="103"/>
      <c r="K77" s="147">
        <f>SUMIF($A$18:$A$65,F77,$H$18:$H$65)</f>
        <v>0</v>
      </c>
    </row>
    <row r="78" spans="1:18" ht="46.2" hidden="1" customHeight="1" x14ac:dyDescent="0.4">
      <c r="A78" s="208" t="str">
        <f>Listes!A5</f>
        <v xml:space="preserve">Frais d’accès aux sites de pratique et frais de camping - Tarif de groupe </v>
      </c>
      <c r="B78" s="57">
        <v>0.35</v>
      </c>
      <c r="C78" s="98">
        <f>I8*0.35</f>
        <v>0</v>
      </c>
      <c r="D78" s="99">
        <f t="shared" si="16"/>
        <v>0</v>
      </c>
      <c r="E78" s="210">
        <f>MIN(D78, C78)</f>
        <v>0</v>
      </c>
      <c r="F78" s="105" t="s">
        <v>95</v>
      </c>
      <c r="G78" s="105"/>
      <c r="H78" s="105"/>
      <c r="I78" s="105"/>
      <c r="J78" s="106"/>
      <c r="K78" s="148">
        <f>I67</f>
        <v>0</v>
      </c>
    </row>
    <row r="79" spans="1:18" s="13" customFormat="1" ht="34.950000000000003" hidden="1" customHeight="1" thickBot="1" x14ac:dyDescent="0.45">
      <c r="A79" s="208" t="str">
        <f>Listes!A6</f>
        <v xml:space="preserve">Frais liés au transport pour des sorties de plein air seulement </v>
      </c>
      <c r="B79" s="262">
        <v>0.25</v>
      </c>
      <c r="C79" s="243">
        <f>I8*0.25</f>
        <v>0</v>
      </c>
      <c r="D79" s="189">
        <f t="shared" si="16"/>
        <v>0</v>
      </c>
      <c r="E79" s="248">
        <f>MIN(D79, C79)</f>
        <v>0</v>
      </c>
      <c r="F79" s="259" t="s">
        <v>96</v>
      </c>
      <c r="G79" s="259"/>
      <c r="H79" s="259"/>
      <c r="I79" s="259"/>
      <c r="J79" s="260"/>
      <c r="K79" s="151">
        <f>SUM(K75:K77)</f>
        <v>0</v>
      </c>
      <c r="M79" s="149"/>
      <c r="N79" s="149"/>
      <c r="O79" s="150"/>
      <c r="P79" s="4"/>
      <c r="Q79" s="4"/>
      <c r="R79" s="4"/>
    </row>
    <row r="80" spans="1:18" s="13" customFormat="1" ht="34.950000000000003" hidden="1" customHeight="1" x14ac:dyDescent="0.4">
      <c r="A80" s="208" t="str">
        <f>Listes!A8</f>
        <v>Frais liés à la formation de l'équipe encadrante</v>
      </c>
      <c r="B80" s="263"/>
      <c r="C80" s="244"/>
      <c r="D80" s="189">
        <f t="shared" si="16"/>
        <v>0</v>
      </c>
      <c r="E80" s="249"/>
      <c r="M80" s="149"/>
      <c r="N80" s="149"/>
      <c r="O80" s="150"/>
      <c r="P80" s="4"/>
      <c r="Q80" s="4"/>
      <c r="R80" s="4"/>
    </row>
    <row r="81" spans="1:10" ht="18" hidden="1" customHeight="1" x14ac:dyDescent="0.4">
      <c r="A81" s="208" t="str">
        <f>Listes!A18</f>
        <v>Salaires ou honoraires - Animation</v>
      </c>
      <c r="B81" s="239">
        <v>0.5</v>
      </c>
      <c r="C81" s="241">
        <f>I8*0.5</f>
        <v>0</v>
      </c>
      <c r="D81" s="189">
        <f t="shared" si="16"/>
        <v>0</v>
      </c>
      <c r="E81" s="245">
        <f>MIN(SUM(D81:D84), C81)</f>
        <v>0</v>
      </c>
    </row>
    <row r="82" spans="1:10" ht="34.200000000000003" hidden="1" customHeight="1" x14ac:dyDescent="0.4">
      <c r="A82" s="208" t="str">
        <f>Listes!A19</f>
        <v>Salaires ou honoraires - Encadrement</v>
      </c>
      <c r="B82" s="240"/>
      <c r="C82" s="242"/>
      <c r="D82" s="189">
        <f t="shared" si="16"/>
        <v>0</v>
      </c>
      <c r="E82" s="246"/>
    </row>
    <row r="83" spans="1:10" ht="34.200000000000003" hidden="1" customHeight="1" x14ac:dyDescent="0.4">
      <c r="A83" s="208" t="str">
        <f>Listes!A19</f>
        <v>Salaires ou honoraires - Encadrement</v>
      </c>
      <c r="B83" s="240"/>
      <c r="C83" s="242"/>
      <c r="D83" s="198"/>
      <c r="E83" s="246"/>
    </row>
    <row r="84" spans="1:10" ht="30.6" hidden="1" thickBot="1" x14ac:dyDescent="0.45">
      <c r="A84" s="220" t="str">
        <f>Listes!A11</f>
        <v>Autres frais admissibles (Réservé à l'administration SLIM)</v>
      </c>
      <c r="B84" s="218"/>
      <c r="C84" s="219"/>
      <c r="D84" s="211">
        <f>SUMIF($A$21:$A$34,#REF!,$M$21:$M$34)+SUMIF($A$38:$A$63,#REF!,$M$38:$M$63)</f>
        <v>0</v>
      </c>
      <c r="E84" s="247"/>
    </row>
    <row r="85" spans="1:10" ht="17.399999999999999" hidden="1" thickBot="1" x14ac:dyDescent="0.45">
      <c r="A85" s="199"/>
      <c r="B85" s="200"/>
      <c r="C85" s="200"/>
      <c r="D85" s="201">
        <f>SUM(D75:D84)</f>
        <v>0</v>
      </c>
      <c r="E85" s="202">
        <f>SUM(E75:E84)</f>
        <v>0</v>
      </c>
    </row>
    <row r="86" spans="1:10" ht="17.399999999999999" hidden="1" thickTop="1" x14ac:dyDescent="0.4">
      <c r="E86" s="100"/>
    </row>
    <row r="87" spans="1:10" ht="17.399999999999999" hidden="1" thickBot="1" x14ac:dyDescent="0.45">
      <c r="C87" s="168"/>
      <c r="D87" s="168"/>
      <c r="E87" s="100"/>
    </row>
    <row r="88" spans="1:10" ht="21.6" hidden="1" thickBot="1" x14ac:dyDescent="0.45">
      <c r="B88" s="253" t="s">
        <v>97</v>
      </c>
      <c r="C88" s="254"/>
      <c r="D88" s="254"/>
      <c r="E88" s="255"/>
      <c r="F88" s="101"/>
      <c r="G88" s="256" t="s">
        <v>98</v>
      </c>
      <c r="H88" s="257"/>
      <c r="I88" s="257"/>
      <c r="J88" s="258"/>
    </row>
    <row r="89" spans="1:10" ht="17.399999999999999" hidden="1" thickTop="1" x14ac:dyDescent="0.4">
      <c r="B89" s="264" t="s">
        <v>99</v>
      </c>
      <c r="C89" s="265"/>
      <c r="D89" s="266"/>
      <c r="E89" s="195">
        <f>D85</f>
        <v>0</v>
      </c>
      <c r="F89" s="190"/>
      <c r="G89" s="250" t="s">
        <v>100</v>
      </c>
      <c r="H89" s="251"/>
      <c r="I89" s="252"/>
      <c r="J89" s="192">
        <f>K79</f>
        <v>0</v>
      </c>
    </row>
    <row r="90" spans="1:10" hidden="1" x14ac:dyDescent="0.4">
      <c r="B90" s="267" t="s">
        <v>101</v>
      </c>
      <c r="C90" s="268"/>
      <c r="D90" s="269"/>
      <c r="E90" s="196">
        <f>I8</f>
        <v>0</v>
      </c>
      <c r="G90" s="229" t="s">
        <v>102</v>
      </c>
      <c r="H90" s="230"/>
      <c r="I90" s="231"/>
      <c r="J90" s="193">
        <f>D85-I8</f>
        <v>0</v>
      </c>
    </row>
    <row r="91" spans="1:10" ht="34.950000000000003" hidden="1" customHeight="1" thickBot="1" x14ac:dyDescent="0.45">
      <c r="B91" s="285" t="s">
        <v>103</v>
      </c>
      <c r="C91" s="286"/>
      <c r="D91" s="287"/>
      <c r="E91" s="197">
        <f>E89-E90</f>
        <v>0</v>
      </c>
      <c r="F91" s="191"/>
      <c r="G91" s="232" t="s">
        <v>104</v>
      </c>
      <c r="H91" s="233"/>
      <c r="I91" s="234"/>
      <c r="J91" s="194">
        <f>J89+J90</f>
        <v>0</v>
      </c>
    </row>
    <row r="92" spans="1:10" hidden="1" x14ac:dyDescent="0.4"/>
    <row r="93" spans="1:10" hidden="1" x14ac:dyDescent="0.4"/>
    <row r="94" spans="1:10" hidden="1" x14ac:dyDescent="0.4"/>
  </sheetData>
  <sheetProtection algorithmName="SHA-512" hashValue="nG8Vavz+emPgqYweA9w9qCeun8EClZswq8dgddxhM/E2og/r7qhTgta2VqCKPRUGTBBT45bSmDTQjrLK7OGSUQ==" saltValue="qa+HvGV91dnsqqyhqyFndA==" spinCount="100000" sheet="1" selectLockedCells="1"/>
  <mergeCells count="37">
    <mergeCell ref="B91:D91"/>
    <mergeCell ref="A1:J1"/>
    <mergeCell ref="A2:J2"/>
    <mergeCell ref="B3:C3"/>
    <mergeCell ref="E3:J3"/>
    <mergeCell ref="A18:J18"/>
    <mergeCell ref="A5:J5"/>
    <mergeCell ref="A8:H8"/>
    <mergeCell ref="A10:H10"/>
    <mergeCell ref="A11:H11"/>
    <mergeCell ref="A7:J7"/>
    <mergeCell ref="A9:J9"/>
    <mergeCell ref="A12:H12"/>
    <mergeCell ref="A13:H13"/>
    <mergeCell ref="A14:H14"/>
    <mergeCell ref="A19:J19"/>
    <mergeCell ref="D68:G68"/>
    <mergeCell ref="D69:G69"/>
    <mergeCell ref="A35:G35"/>
    <mergeCell ref="A64:G64"/>
    <mergeCell ref="A36:J36"/>
    <mergeCell ref="G90:I90"/>
    <mergeCell ref="G91:I91"/>
    <mergeCell ref="A73:K73"/>
    <mergeCell ref="B81:B83"/>
    <mergeCell ref="C81:C83"/>
    <mergeCell ref="C79:C80"/>
    <mergeCell ref="E81:E84"/>
    <mergeCell ref="E79:E80"/>
    <mergeCell ref="G89:I89"/>
    <mergeCell ref="B88:E88"/>
    <mergeCell ref="G88:J88"/>
    <mergeCell ref="F79:J79"/>
    <mergeCell ref="F74:J74"/>
    <mergeCell ref="B79:B80"/>
    <mergeCell ref="B89:D89"/>
    <mergeCell ref="B90:D90"/>
  </mergeCells>
  <conditionalFormatting sqref="B21:B34">
    <cfRule type="cellIs" dxfId="4" priority="1" operator="equal">
      <formula>"Non"</formula>
    </cfRule>
    <cfRule type="cellIs" dxfId="3" priority="7" operator="equal">
      <formula>"Oui"</formula>
    </cfRule>
  </conditionalFormatting>
  <conditionalFormatting sqref="B38:B63">
    <cfRule type="cellIs" dxfId="2" priority="2" operator="equal">
      <formula>"Non"</formula>
    </cfRule>
    <cfRule type="cellIs" dxfId="1" priority="3" operator="equal">
      <formula>"Oui"</formula>
    </cfRule>
  </conditionalFormatting>
  <conditionalFormatting sqref="D75:D84">
    <cfRule type="expression" dxfId="0" priority="5">
      <formula>SUM($D$81:$D$84)&gt;$C$81</formula>
    </cfRule>
  </conditionalFormatting>
  <pageMargins left="0.7" right="0.7" top="0.75" bottom="0.75" header="0.3" footer="0.3"/>
  <pageSetup scale="5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46544A50-ACC6-4F66-A0F9-2A40F4B250A4}">
          <x14:formula1>
            <xm:f>Listes!$A$15:$A$16</xm:f>
          </x14:formula1>
          <xm:sqref>B65 G65 G38:G63 G21:G34</xm:sqref>
        </x14:dataValidation>
        <x14:dataValidation type="list" allowBlank="1" showInputMessage="1" showErrorMessage="1" xr:uid="{4B3EAD47-9489-4852-A3AC-318E500424D2}">
          <x14:formula1>
            <xm:f>Listes!$A$18:$A$21</xm:f>
          </x14:formula1>
          <xm:sqref>A21:A34</xm:sqref>
        </x14:dataValidation>
        <x14:dataValidation type="list" allowBlank="1" showInputMessage="1" showErrorMessage="1" xr:uid="{E40D2F2E-0311-4FEA-9230-D90D8541BC0C}">
          <x14:formula1>
            <xm:f>Listes!$A$2:$A$11</xm:f>
          </x14:formula1>
          <xm:sqref>B65 A38:A63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0E77B-269F-46DF-BFE3-8F8A47C49A3B}">
  <sheetPr>
    <tabColor theme="4"/>
  </sheetPr>
  <dimension ref="A1:G37"/>
  <sheetViews>
    <sheetView workbookViewId="0">
      <selection activeCell="G7" sqref="G7"/>
    </sheetView>
  </sheetViews>
  <sheetFormatPr baseColWidth="10" defaultColWidth="11.59765625" defaultRowHeight="16.8" x14ac:dyDescent="0.4"/>
  <cols>
    <col min="1" max="1" width="18.3984375" customWidth="1"/>
    <col min="2" max="2" width="9.796875" customWidth="1"/>
    <col min="3" max="3" width="20.19921875" customWidth="1"/>
    <col min="4" max="4" width="11.796875" customWidth="1"/>
    <col min="5" max="5" width="15.59765625" customWidth="1"/>
    <col min="6" max="6" width="14.3984375" customWidth="1"/>
    <col min="7" max="7" width="30.796875" customWidth="1"/>
    <col min="8" max="8" width="11.09765625" bestFit="1" customWidth="1"/>
    <col min="9" max="9" width="11.09765625" customWidth="1"/>
  </cols>
  <sheetData>
    <row r="1" spans="1:7" ht="22.2" x14ac:dyDescent="0.4">
      <c r="A1" s="340" t="s">
        <v>105</v>
      </c>
      <c r="B1" s="341"/>
      <c r="C1" s="341"/>
      <c r="D1" s="341"/>
      <c r="E1" s="341"/>
      <c r="F1" s="341"/>
      <c r="G1" s="342"/>
    </row>
    <row r="2" spans="1:7" x14ac:dyDescent="0.4">
      <c r="A2" s="343" t="s">
        <v>106</v>
      </c>
      <c r="B2" s="344"/>
      <c r="C2" s="344"/>
      <c r="D2" s="344"/>
      <c r="E2" s="344"/>
      <c r="F2" s="344"/>
      <c r="G2" s="345"/>
    </row>
    <row r="3" spans="1:7" x14ac:dyDescent="0.4">
      <c r="A3" s="346" t="s">
        <v>107</v>
      </c>
      <c r="B3" s="347"/>
      <c r="C3" s="347"/>
      <c r="D3" s="347"/>
      <c r="E3" s="347"/>
      <c r="F3" s="347"/>
      <c r="G3" s="348"/>
    </row>
    <row r="4" spans="1:7" ht="31.95" customHeight="1" x14ac:dyDescent="0.4">
      <c r="A4" s="349" t="s">
        <v>108</v>
      </c>
      <c r="B4" s="350"/>
      <c r="C4" s="350"/>
      <c r="D4" s="350"/>
      <c r="E4" s="350"/>
      <c r="F4" s="350"/>
      <c r="G4" s="351"/>
    </row>
    <row r="5" spans="1:7" x14ac:dyDescent="0.4">
      <c r="A5" s="156"/>
      <c r="B5" s="156"/>
      <c r="C5" s="156"/>
      <c r="D5" s="156"/>
      <c r="E5" s="156"/>
      <c r="F5" s="156"/>
      <c r="G5" s="156"/>
    </row>
    <row r="6" spans="1:7" ht="64.2" customHeight="1" x14ac:dyDescent="0.4">
      <c r="A6" s="157" t="s">
        <v>109</v>
      </c>
      <c r="B6" s="157" t="s">
        <v>110</v>
      </c>
      <c r="C6" s="157" t="s">
        <v>111</v>
      </c>
      <c r="D6" s="157" t="s">
        <v>112</v>
      </c>
      <c r="E6" s="157" t="s">
        <v>113</v>
      </c>
      <c r="F6" s="157" t="s">
        <v>42</v>
      </c>
      <c r="G6" s="158" t="s">
        <v>114</v>
      </c>
    </row>
    <row r="7" spans="1:7" x14ac:dyDescent="0.4">
      <c r="A7" s="6"/>
      <c r="B7" s="6"/>
      <c r="C7" s="6"/>
      <c r="D7" s="5"/>
      <c r="E7" s="6"/>
      <c r="F7" s="152">
        <f t="shared" ref="F7:F36" si="0">D7*E7</f>
        <v>0</v>
      </c>
      <c r="G7" s="153"/>
    </row>
    <row r="8" spans="1:7" x14ac:dyDescent="0.4">
      <c r="A8" s="6"/>
      <c r="B8" s="6"/>
      <c r="C8" s="6"/>
      <c r="D8" s="5"/>
      <c r="E8" s="6"/>
      <c r="F8" s="152">
        <f t="shared" si="0"/>
        <v>0</v>
      </c>
      <c r="G8" s="153"/>
    </row>
    <row r="9" spans="1:7" x14ac:dyDescent="0.4">
      <c r="A9" s="6"/>
      <c r="B9" s="6"/>
      <c r="C9" s="6"/>
      <c r="D9" s="5"/>
      <c r="E9" s="6"/>
      <c r="F9" s="152">
        <f t="shared" si="0"/>
        <v>0</v>
      </c>
      <c r="G9" s="153"/>
    </row>
    <row r="10" spans="1:7" x14ac:dyDescent="0.4">
      <c r="A10" s="6"/>
      <c r="B10" s="6"/>
      <c r="C10" s="6"/>
      <c r="D10" s="5"/>
      <c r="E10" s="6"/>
      <c r="F10" s="152">
        <f t="shared" si="0"/>
        <v>0</v>
      </c>
      <c r="G10" s="153"/>
    </row>
    <row r="11" spans="1:7" x14ac:dyDescent="0.4">
      <c r="A11" s="6"/>
      <c r="B11" s="6"/>
      <c r="C11" s="6"/>
      <c r="D11" s="5"/>
      <c r="E11" s="6"/>
      <c r="F11" s="152">
        <f t="shared" si="0"/>
        <v>0</v>
      </c>
      <c r="G11" s="153"/>
    </row>
    <row r="12" spans="1:7" x14ac:dyDescent="0.4">
      <c r="A12" s="6"/>
      <c r="B12" s="6"/>
      <c r="C12" s="6"/>
      <c r="D12" s="5"/>
      <c r="E12" s="6"/>
      <c r="F12" s="152">
        <f t="shared" si="0"/>
        <v>0</v>
      </c>
      <c r="G12" s="153"/>
    </row>
    <row r="13" spans="1:7" x14ac:dyDescent="0.4">
      <c r="A13" s="6"/>
      <c r="B13" s="6"/>
      <c r="C13" s="6"/>
      <c r="D13" s="5"/>
      <c r="E13" s="6"/>
      <c r="F13" s="152">
        <f t="shared" si="0"/>
        <v>0</v>
      </c>
      <c r="G13" s="153"/>
    </row>
    <row r="14" spans="1:7" x14ac:dyDescent="0.4">
      <c r="A14" s="6"/>
      <c r="B14" s="6"/>
      <c r="C14" s="6"/>
      <c r="D14" s="5"/>
      <c r="E14" s="6"/>
      <c r="F14" s="152">
        <f t="shared" si="0"/>
        <v>0</v>
      </c>
      <c r="G14" s="153"/>
    </row>
    <row r="15" spans="1:7" x14ac:dyDescent="0.4">
      <c r="A15" s="6"/>
      <c r="B15" s="6"/>
      <c r="C15" s="6"/>
      <c r="D15" s="5"/>
      <c r="E15" s="6"/>
      <c r="F15" s="152">
        <f t="shared" si="0"/>
        <v>0</v>
      </c>
      <c r="G15" s="153"/>
    </row>
    <row r="16" spans="1:7" x14ac:dyDescent="0.4">
      <c r="A16" s="6"/>
      <c r="B16" s="6"/>
      <c r="C16" s="6"/>
      <c r="D16" s="5"/>
      <c r="E16" s="6"/>
      <c r="F16" s="152">
        <f t="shared" si="0"/>
        <v>0</v>
      </c>
      <c r="G16" s="153"/>
    </row>
    <row r="17" spans="1:7" x14ac:dyDescent="0.4">
      <c r="A17" s="6"/>
      <c r="B17" s="6"/>
      <c r="C17" s="6"/>
      <c r="D17" s="5"/>
      <c r="E17" s="6"/>
      <c r="F17" s="152">
        <f t="shared" si="0"/>
        <v>0</v>
      </c>
      <c r="G17" s="153"/>
    </row>
    <row r="18" spans="1:7" x14ac:dyDescent="0.4">
      <c r="A18" s="6"/>
      <c r="B18" s="6"/>
      <c r="C18" s="6"/>
      <c r="D18" s="5"/>
      <c r="E18" s="6"/>
      <c r="F18" s="152">
        <f t="shared" si="0"/>
        <v>0</v>
      </c>
      <c r="G18" s="153"/>
    </row>
    <row r="19" spans="1:7" x14ac:dyDescent="0.4">
      <c r="A19" s="6"/>
      <c r="B19" s="6"/>
      <c r="C19" s="6"/>
      <c r="D19" s="5"/>
      <c r="E19" s="6"/>
      <c r="F19" s="152">
        <f t="shared" si="0"/>
        <v>0</v>
      </c>
      <c r="G19" s="153"/>
    </row>
    <row r="20" spans="1:7" x14ac:dyDescent="0.4">
      <c r="A20" s="6"/>
      <c r="B20" s="6"/>
      <c r="C20" s="6"/>
      <c r="D20" s="5"/>
      <c r="E20" s="6"/>
      <c r="F20" s="152">
        <f t="shared" si="0"/>
        <v>0</v>
      </c>
      <c r="G20" s="153"/>
    </row>
    <row r="21" spans="1:7" x14ac:dyDescent="0.4">
      <c r="A21" s="6"/>
      <c r="B21" s="6"/>
      <c r="C21" s="6"/>
      <c r="D21" s="5"/>
      <c r="E21" s="6"/>
      <c r="F21" s="152">
        <f t="shared" si="0"/>
        <v>0</v>
      </c>
      <c r="G21" s="153"/>
    </row>
    <row r="22" spans="1:7" x14ac:dyDescent="0.4">
      <c r="A22" s="6"/>
      <c r="B22" s="6"/>
      <c r="C22" s="6"/>
      <c r="D22" s="5"/>
      <c r="E22" s="6"/>
      <c r="F22" s="152">
        <f t="shared" si="0"/>
        <v>0</v>
      </c>
      <c r="G22" s="153"/>
    </row>
    <row r="23" spans="1:7" x14ac:dyDescent="0.4">
      <c r="A23" s="6"/>
      <c r="B23" s="6"/>
      <c r="C23" s="6"/>
      <c r="D23" s="5"/>
      <c r="E23" s="6"/>
      <c r="F23" s="152">
        <f t="shared" si="0"/>
        <v>0</v>
      </c>
      <c r="G23" s="153"/>
    </row>
    <row r="24" spans="1:7" x14ac:dyDescent="0.4">
      <c r="A24" s="6"/>
      <c r="B24" s="6"/>
      <c r="C24" s="6"/>
      <c r="D24" s="5"/>
      <c r="E24" s="6"/>
      <c r="F24" s="152">
        <f t="shared" si="0"/>
        <v>0</v>
      </c>
      <c r="G24" s="153"/>
    </row>
    <row r="25" spans="1:7" x14ac:dyDescent="0.4">
      <c r="A25" s="6"/>
      <c r="B25" s="6"/>
      <c r="C25" s="6"/>
      <c r="D25" s="5"/>
      <c r="E25" s="6"/>
      <c r="F25" s="152">
        <f t="shared" si="0"/>
        <v>0</v>
      </c>
      <c r="G25" s="153"/>
    </row>
    <row r="26" spans="1:7" x14ac:dyDescent="0.4">
      <c r="A26" s="6"/>
      <c r="B26" s="6"/>
      <c r="C26" s="6"/>
      <c r="D26" s="5"/>
      <c r="E26" s="6"/>
      <c r="F26" s="152">
        <f t="shared" si="0"/>
        <v>0</v>
      </c>
      <c r="G26" s="153"/>
    </row>
    <row r="27" spans="1:7" x14ac:dyDescent="0.4">
      <c r="A27" s="6"/>
      <c r="B27" s="6"/>
      <c r="C27" s="6"/>
      <c r="D27" s="5"/>
      <c r="E27" s="6"/>
      <c r="F27" s="152">
        <f t="shared" si="0"/>
        <v>0</v>
      </c>
      <c r="G27" s="153"/>
    </row>
    <row r="28" spans="1:7" x14ac:dyDescent="0.4">
      <c r="A28" s="6"/>
      <c r="B28" s="6"/>
      <c r="C28" s="6"/>
      <c r="D28" s="5"/>
      <c r="E28" s="6"/>
      <c r="F28" s="152">
        <f t="shared" si="0"/>
        <v>0</v>
      </c>
      <c r="G28" s="153"/>
    </row>
    <row r="29" spans="1:7" x14ac:dyDescent="0.4">
      <c r="A29" s="6"/>
      <c r="B29" s="6"/>
      <c r="C29" s="6"/>
      <c r="D29" s="5"/>
      <c r="E29" s="6"/>
      <c r="F29" s="152">
        <f t="shared" si="0"/>
        <v>0</v>
      </c>
      <c r="G29" s="153"/>
    </row>
    <row r="30" spans="1:7" x14ac:dyDescent="0.4">
      <c r="A30" s="6"/>
      <c r="B30" s="6"/>
      <c r="C30" s="6"/>
      <c r="D30" s="5"/>
      <c r="E30" s="6"/>
      <c r="F30" s="152">
        <f t="shared" si="0"/>
        <v>0</v>
      </c>
      <c r="G30" s="153"/>
    </row>
    <row r="31" spans="1:7" x14ac:dyDescent="0.4">
      <c r="A31" s="6"/>
      <c r="B31" s="6"/>
      <c r="C31" s="6"/>
      <c r="D31" s="5"/>
      <c r="E31" s="6"/>
      <c r="F31" s="152">
        <f t="shared" si="0"/>
        <v>0</v>
      </c>
      <c r="G31" s="153"/>
    </row>
    <row r="32" spans="1:7" x14ac:dyDescent="0.4">
      <c r="A32" s="6"/>
      <c r="B32" s="6"/>
      <c r="C32" s="6"/>
      <c r="D32" s="5"/>
      <c r="E32" s="6"/>
      <c r="F32" s="152">
        <f t="shared" si="0"/>
        <v>0</v>
      </c>
      <c r="G32" s="153"/>
    </row>
    <row r="33" spans="1:7" x14ac:dyDescent="0.4">
      <c r="A33" s="6"/>
      <c r="B33" s="6"/>
      <c r="C33" s="6"/>
      <c r="D33" s="5"/>
      <c r="E33" s="6"/>
      <c r="F33" s="152">
        <f t="shared" si="0"/>
        <v>0</v>
      </c>
      <c r="G33" s="153"/>
    </row>
    <row r="34" spans="1:7" x14ac:dyDescent="0.4">
      <c r="A34" s="6"/>
      <c r="B34" s="6"/>
      <c r="C34" s="6"/>
      <c r="D34" s="5"/>
      <c r="E34" s="6"/>
      <c r="F34" s="152">
        <f t="shared" si="0"/>
        <v>0</v>
      </c>
      <c r="G34" s="153"/>
    </row>
    <row r="35" spans="1:7" x14ac:dyDescent="0.4">
      <c r="A35" s="6"/>
      <c r="B35" s="6"/>
      <c r="C35" s="6"/>
      <c r="D35" s="5"/>
      <c r="E35" s="6"/>
      <c r="F35" s="152">
        <f t="shared" si="0"/>
        <v>0</v>
      </c>
      <c r="G35" s="153"/>
    </row>
    <row r="36" spans="1:7" x14ac:dyDescent="0.4">
      <c r="A36" s="6"/>
      <c r="B36" s="6"/>
      <c r="C36" s="6"/>
      <c r="D36" s="5"/>
      <c r="E36" s="6"/>
      <c r="F36" s="152">
        <f t="shared" si="0"/>
        <v>0</v>
      </c>
      <c r="G36" s="153"/>
    </row>
    <row r="37" spans="1:7" x14ac:dyDescent="0.4">
      <c r="A37" s="352" t="s">
        <v>115</v>
      </c>
      <c r="B37" s="353"/>
      <c r="C37" s="353"/>
      <c r="D37" s="353"/>
      <c r="E37" s="354"/>
      <c r="F37" s="154">
        <f>SUM(F7:F36)</f>
        <v>0</v>
      </c>
      <c r="G37" s="155"/>
    </row>
  </sheetData>
  <sheetProtection algorithmName="SHA-512" hashValue="Sq4ehH8ErpiLVzGIbJTxNK4bq1jFACo1wCiAXpH+054iipq7TKMfX+M4l9m6LH16VTWLQu4XPagTbFeM9lOHgA==" saltValue="fSle73StYHmgS3LGvGQaBA==" spinCount="100000" sheet="1" selectLockedCells="1"/>
  <mergeCells count="5">
    <mergeCell ref="A1:G1"/>
    <mergeCell ref="A2:G2"/>
    <mergeCell ref="A3:G3"/>
    <mergeCell ref="A4:G4"/>
    <mergeCell ref="A37:E37"/>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1B9BA31B-B5D9-4E2D-A689-1FAFC5A039DA}">
          <x14:formula1>
            <xm:f>Listes!$A$15:$A$16</xm:f>
          </x14:formula1>
          <xm:sqref>G7:G36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efbf91f-2ed2-4fec-9e1a-7761529e9a5b">
      <Terms xmlns="http://schemas.microsoft.com/office/infopath/2007/PartnerControls"/>
    </lcf76f155ced4ddcb4097134ff3c332f>
    <TaxCatchAll xmlns="0f27400d-2be9-4599-bd49-aa16515e334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804366A26A68E45824551006BAB75B7" ma:contentTypeVersion="20" ma:contentTypeDescription="Crée un document." ma:contentTypeScope="" ma:versionID="8495d1ed3c346321c09bdeb0cd27a93d">
  <xsd:schema xmlns:xsd="http://www.w3.org/2001/XMLSchema" xmlns:xs="http://www.w3.org/2001/XMLSchema" xmlns:p="http://schemas.microsoft.com/office/2006/metadata/properties" xmlns:ns2="3efbf91f-2ed2-4fec-9e1a-7761529e9a5b" xmlns:ns3="0f27400d-2be9-4599-bd49-aa16515e334d" targetNamespace="http://schemas.microsoft.com/office/2006/metadata/properties" ma:root="true" ma:fieldsID="995ded90b991904626738dc2055c2676" ns2:_="" ns3:_="">
    <xsd:import namespace="3efbf91f-2ed2-4fec-9e1a-7761529e9a5b"/>
    <xsd:import namespace="0f27400d-2be9-4599-bd49-aa16515e334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fbf91f-2ed2-4fec-9e1a-7761529e9a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0a2ca4a8-fb7b-413a-8dc7-82add2a58e0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f27400d-2be9-4599-bd49-aa16515e334d" elementFormDefault="qualified">
    <xsd:import namespace="http://schemas.microsoft.com/office/2006/documentManagement/types"/>
    <xsd:import namespace="http://schemas.microsoft.com/office/infopath/2007/PartnerControls"/>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e33f76d6-e9a4-43e7-aba1-03f76c003b16}" ma:internalName="TaxCatchAll" ma:showField="CatchAllData" ma:web="0f27400d-2be9-4599-bd49-aa16515e334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3A487E1-29C8-4B12-B4FD-41A93BDE278D}">
  <ds:schemaRefs>
    <ds:schemaRef ds:uri="http://schemas.microsoft.com/office/2006/metadata/properties"/>
    <ds:schemaRef ds:uri="http://schemas.microsoft.com/office/infopath/2007/PartnerControls"/>
    <ds:schemaRef ds:uri="3efbf91f-2ed2-4fec-9e1a-7761529e9a5b"/>
    <ds:schemaRef ds:uri="0f27400d-2be9-4599-bd49-aa16515e334d"/>
  </ds:schemaRefs>
</ds:datastoreItem>
</file>

<file path=customXml/itemProps2.xml><?xml version="1.0" encoding="utf-8"?>
<ds:datastoreItem xmlns:ds="http://schemas.openxmlformats.org/officeDocument/2006/customXml" ds:itemID="{3D7DE546-B729-46EA-B825-B9CADD0E8E13}">
  <ds:schemaRefs>
    <ds:schemaRef ds:uri="http://schemas.microsoft.com/sharepoint/v3/contenttype/forms"/>
  </ds:schemaRefs>
</ds:datastoreItem>
</file>

<file path=customXml/itemProps3.xml><?xml version="1.0" encoding="utf-8"?>
<ds:datastoreItem xmlns:ds="http://schemas.openxmlformats.org/officeDocument/2006/customXml" ds:itemID="{7D6B4121-B89E-44B6-A14C-DEDF6214B0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fbf91f-2ed2-4fec-9e1a-7761529e9a5b"/>
    <ds:schemaRef ds:uri="0f27400d-2be9-4599-bd49-aa16515e33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1</vt:i4>
      </vt:variant>
    </vt:vector>
  </HeadingPairs>
  <TitlesOfParts>
    <vt:vector size="6" baseType="lpstr">
      <vt:lpstr>Listes</vt:lpstr>
      <vt:lpstr>Consignes</vt:lpstr>
      <vt:lpstr>Dépenses admissibles</vt:lpstr>
      <vt:lpstr>Budget prévisionnel</vt:lpstr>
      <vt:lpstr>Complément_RH</vt:lpstr>
      <vt:lpstr>'Budget prévisionnel'!Zone_d_impression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Clémence Piquet-Gauthier</dc:creator>
  <cp:keywords/>
  <dc:description/>
  <cp:lastModifiedBy>Marika Verviers</cp:lastModifiedBy>
  <cp:revision/>
  <dcterms:created xsi:type="dcterms:W3CDTF">2018-09-05T17:50:39Z</dcterms:created>
  <dcterms:modified xsi:type="dcterms:W3CDTF">2026-08-24T13:40:47Z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0x0101003804366A26A68E45824551006BAB75B7</vt:lpwstr>
  </property>
  <property fmtid="{D5CDD505-2E9C-101B-9397-08002B2CF9AE}" pid="3" name="MediaServiceImageTags">
    <vt:lpwstr/>
  </property>
</Properties>
</file>